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<sst xmlns="http://schemas.openxmlformats.org/spreadsheetml/2006/main" count="232" uniqueCount="127">
  <si>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</si>
  <si>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</si>
  <si>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</si>
  <si>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</si>
  <si>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</si>
  <si>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</si>
  <si>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</si>
  <si>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</si>
  <si>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</si>
  <si>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</si>
  <si>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</si>
  <si>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</si>
  <si>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</si>
  <si>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</si>
  <si>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</si>
  <si>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</si>
  <si>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</si>
  <si>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</si>
  <si>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</si>
  <si>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</si>
  <si>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</si>
  <si>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</si>
  <si>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</si>
  <si>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</si>
  <si>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</si>
  <si>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</si>
  <si>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</si>
  <si>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</si>
  <si>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</si>
  <si>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</si>
  <si>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</si>
  <si>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</si>
  <si>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</si>
  <si>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</si>
  <si>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</si>
  <si>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</si>
  <si>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</si>
  <si>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</si>
  <si>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</si>
  <si>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</si>
  <si>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</si>
  <si>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</si>
  <si>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</si>
  <si>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</si>
  <si>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</si>
  <si>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</si>
  <si>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</si>
  <si>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</si>
  <si>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</si>
  <si>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</si>
  <si>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</si>
  <si>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</si>
  <si>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</si>
  <si>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</si>
  <si>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</si>
  <si>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</si>
  <si>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</si>
  <si>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</si>
  <si>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</si>
  <si>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</si>
  <si>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</si>
  <si>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3б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</si>
  <si>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</si>
  <si>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</si>
  <si>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</si>
  <si>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</si>
  <si>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</si>
  <si>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</si>
  <si>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</si>
  <si>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</si>
  <si>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</si>
  <si>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</si>
  <si>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</si>
  <si>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</si>
  <si>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</si>
  <si>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</si>
  <si>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</si>
  <si>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</si>
  <si>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</si>
  <si>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</si>
  <si>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</si>
  <si>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</si>
  <si>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</si>
  <si>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</si>
  <si>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</si>
  <si>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</si>
  <si>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</si>
  <si>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</si>
  <si>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по необходимости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</si>
  <si>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</si>
  <si>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</si>
  <si>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</si>
  <si>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</si>
  <si>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</si>
  <si>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</si>
  <si>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</si>
  <si>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</si>
  <si>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</si>
  <si>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</si>
  <si>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</si>
  <si>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</si>
  <si>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</si>
  <si>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</si>
  <si>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</si>
  <si>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</si>
  <si>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</si>
  <si>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 xml:space="preserve">Очистка подъездных козырьков от мусора                     </t>
  </si>
  <si>
    <t xml:space="preserve">Очистка кровли над сходом в подвал от мусора                     </t>
  </si>
  <si>
    <t>Очистка кровли от снега толщиной слоя до           10 см и скалывание сосулек с автовышки</t>
  </si>
  <si>
    <t>Очистка подъездных козырьков от снега толщиной слоя до 50 см</t>
  </si>
  <si>
    <t xml:space="preserve">Очистка кровли над сходом в подвал от снега толщиной слоя до 50 см 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</si>
  <si>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</si>
  <si>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</si>
  <si>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</si>
  <si>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г. Юрга, ул. Фестивальная 3б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</si>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</sst>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12" sqref="G12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2"/>
      <c r="B2" s="2"/>
      <c r="C2" s="2"/>
      <c r="D2" s="2"/>
      <c r="E2" s="2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3" t="s">
        <v>1</v>
      </c>
      <c r="B5" s="3" t="s">
        <v>2</v>
      </c>
      <c r="C5" s="3" t="s">
        <v>3</v>
      </c>
      <c r="D5" s="52" t="s">
        <v>4</v>
      </c>
      <c r="E5" s="53"/>
    </row>
    <row r="6" spans="1:5" ht="13.5">
      <c r="A6" s="4" t="s">
        <v>5</v>
      </c>
      <c r="B6" s="5" t="s">
        <v>6</v>
      </c>
      <c r="C6" s="6" t="s">
        <v>7</v>
      </c>
      <c r="D6" s="58">
        <v>43466</v>
      </c>
      <c r="E6" s="59"/>
    </row>
    <row r="7" spans="1:5" ht="13.5">
      <c r="A7" s="4" t="s">
        <v>8</v>
      </c>
      <c r="B7" s="5" t="s">
        <v>9</v>
      </c>
      <c r="C7" s="6" t="s">
        <v>7</v>
      </c>
      <c r="D7" s="54" t="s">
        <v>58</v>
      </c>
      <c r="E7" s="55"/>
    </row>
    <row r="8" spans="1:5" ht="13.5">
      <c r="A8" s="7" t="s">
        <v>10</v>
      </c>
      <c r="B8" s="8" t="s">
        <v>11</v>
      </c>
      <c r="C8" s="9" t="s">
        <v>12</v>
      </c>
      <c r="D8" s="56">
        <f>2700.7*12*4.07</f>
        <v>131902.188</v>
      </c>
      <c r="E8" s="57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2700.7*12*1.55</f>
        <v>50233.02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2700.7*12*0.12</f>
        <v>3889.008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2700.7*12*1.1</f>
        <v>35649.24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2700.7*12*0.73</f>
        <v>23658.131999999998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2700.7*12*0.57</f>
        <v>18472.787999999997</v>
      </c>
    </row>
    <row r="15" spans="1:5" ht="13.5">
      <c r="A15" s="4" t="s">
        <v>13</v>
      </c>
      <c r="B15" s="5" t="s">
        <v>6</v>
      </c>
      <c r="C15" s="6" t="s">
        <v>7</v>
      </c>
      <c r="D15" s="58">
        <v>43466</v>
      </c>
      <c r="E15" s="59"/>
    </row>
    <row r="16" spans="1:5" ht="45" customHeight="1">
      <c r="A16" s="4" t="s">
        <v>14</v>
      </c>
      <c r="B16" s="5" t="s">
        <v>9</v>
      </c>
      <c r="C16" s="6" t="s">
        <v>7</v>
      </c>
      <c r="D16" s="54" t="s">
        <v>57</v>
      </c>
      <c r="E16" s="55"/>
    </row>
    <row r="17" spans="1:5" ht="13.5">
      <c r="A17" s="7" t="s">
        <v>15</v>
      </c>
      <c r="B17" s="8" t="s">
        <v>11</v>
      </c>
      <c r="C17" s="9" t="s">
        <v>12</v>
      </c>
      <c r="D17" s="56">
        <f>SUM(E19:E24)</f>
        <v>278064.072</v>
      </c>
      <c r="E17" s="57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2700.7*12*0.9</f>
        <v>29167.559999999998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2700.7*12*1.79</f>
        <v>58011.036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2700.7*12*0.44</f>
        <v>14259.696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2700.7*12*0.09</f>
        <v>2916.756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2700.7*12*5.3</f>
        <v>171764.52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2700.7*12*0.06</f>
        <v>1944.504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155884.40399999998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2700.7*12*0.62</f>
        <v>20093.208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2700.7*12*4.19</f>
        <v>135791.196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565850.664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70" zoomScaleNormal="70" zoomScalePageLayoutView="0" workbookViewId="0" topLeftCell="A1">
      <selection activeCell="H23" sqref="H23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114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3953.2</v>
      </c>
      <c r="C8" s="21">
        <v>12</v>
      </c>
      <c r="D8" s="22" t="s">
        <v>73</v>
      </c>
      <c r="E8" s="23">
        <v>4.07</v>
      </c>
      <c r="F8" s="24">
        <f>B8*C8*E8</f>
        <v>193074.288</v>
      </c>
    </row>
    <row r="9" spans="1:6" s="26" customFormat="1" ht="18" customHeight="1">
      <c r="A9" s="44" t="s">
        <v>74</v>
      </c>
      <c r="B9" s="28">
        <f>B8</f>
        <v>3953.2</v>
      </c>
      <c r="C9" s="39" t="s">
        <v>7</v>
      </c>
      <c r="D9" s="29" t="s">
        <v>7</v>
      </c>
      <c r="E9" s="30">
        <v>1.55</v>
      </c>
      <c r="F9" s="40">
        <f>B9*12*E9</f>
        <v>73529.51999999999</v>
      </c>
    </row>
    <row r="10" spans="1:6" s="26" customFormat="1" ht="18.75" customHeight="1">
      <c r="A10" s="44" t="s">
        <v>75</v>
      </c>
      <c r="B10" s="28">
        <f>B8</f>
        <v>3953.2</v>
      </c>
      <c r="C10" s="39" t="s">
        <v>7</v>
      </c>
      <c r="D10" s="29" t="s">
        <v>7</v>
      </c>
      <c r="E10" s="30">
        <v>0.12</v>
      </c>
      <c r="F10" s="40">
        <f>B10*12*E10</f>
        <v>5692.607999999999</v>
      </c>
    </row>
    <row r="11" spans="1:6" s="26" customFormat="1" ht="57" customHeight="1">
      <c r="A11" s="44" t="s">
        <v>76</v>
      </c>
      <c r="B11" s="28">
        <f>B8</f>
        <v>3953.2</v>
      </c>
      <c r="C11" s="39" t="s">
        <v>7</v>
      </c>
      <c r="D11" s="29" t="s">
        <v>7</v>
      </c>
      <c r="E11" s="30">
        <v>1.1</v>
      </c>
      <c r="F11" s="40">
        <f>B11*12*E11</f>
        <v>52182.24</v>
      </c>
    </row>
    <row r="12" spans="1:6" s="26" customFormat="1" ht="45.75" customHeight="1">
      <c r="A12" s="44" t="s">
        <v>77</v>
      </c>
      <c r="B12" s="28">
        <f>B8</f>
        <v>3953.2</v>
      </c>
      <c r="C12" s="39" t="s">
        <v>7</v>
      </c>
      <c r="D12" s="29" t="s">
        <v>7</v>
      </c>
      <c r="E12" s="30">
        <v>0.73</v>
      </c>
      <c r="F12" s="40">
        <f>B12*12*E12</f>
        <v>34630.03199999999</v>
      </c>
    </row>
    <row r="13" spans="1:6" s="26" customFormat="1" ht="46.5" customHeight="1">
      <c r="A13" s="44" t="s">
        <v>78</v>
      </c>
      <c r="B13" s="28">
        <f>B8</f>
        <v>3953.2</v>
      </c>
      <c r="C13" s="39" t="s">
        <v>7</v>
      </c>
      <c r="D13" s="29" t="s">
        <v>7</v>
      </c>
      <c r="E13" s="30">
        <v>0.57</v>
      </c>
      <c r="F13" s="40">
        <f>B13*12*E13</f>
        <v>27039.887999999995</v>
      </c>
    </row>
    <row r="14" spans="1:6" s="25" customFormat="1" ht="32.25" customHeight="1">
      <c r="A14" s="20" t="s">
        <v>79</v>
      </c>
      <c r="B14" s="21">
        <f>B8</f>
        <v>3953.2</v>
      </c>
      <c r="C14" s="21">
        <v>12</v>
      </c>
      <c r="D14" s="22" t="s">
        <v>73</v>
      </c>
      <c r="E14" s="23">
        <f>E15+E16+E27+E28+E31+E48</f>
        <v>8.577760284916861</v>
      </c>
      <c r="F14" s="24">
        <f>F15+F16+F27+F28+F31+F48</f>
        <v>396478.7755</v>
      </c>
    </row>
    <row r="15" spans="1:6" s="27" customFormat="1" ht="19.5" customHeight="1" outlineLevel="1">
      <c r="A15" s="44" t="s">
        <v>80</v>
      </c>
      <c r="B15" s="28">
        <f>B8</f>
        <v>3953.2</v>
      </c>
      <c r="C15" s="28">
        <v>12</v>
      </c>
      <c r="D15" s="29" t="s">
        <v>7</v>
      </c>
      <c r="E15" s="48">
        <v>1.23</v>
      </c>
      <c r="F15" s="40">
        <f>B15*C15*E15</f>
        <v>58349.23199999999</v>
      </c>
    </row>
    <row r="16" spans="1:6" s="27" customFormat="1" ht="46.5" customHeight="1" outlineLevel="1">
      <c r="A16" s="44" t="s">
        <v>81</v>
      </c>
      <c r="B16" s="28">
        <f>B8</f>
        <v>3953.2</v>
      </c>
      <c r="C16" s="28" t="s">
        <v>7</v>
      </c>
      <c r="D16" s="29" t="s">
        <v>7</v>
      </c>
      <c r="E16" s="48">
        <f>F16/B16/12</f>
        <v>3.127895213582246</v>
      </c>
      <c r="F16" s="40">
        <f>SUM(F17:F26)</f>
        <v>148382.34430000003</v>
      </c>
    </row>
    <row r="17" spans="1:6" s="27" customFormat="1" ht="19.5" customHeight="1" outlineLevel="2">
      <c r="A17" s="47" t="s">
        <v>115</v>
      </c>
      <c r="B17" s="28">
        <v>954.07</v>
      </c>
      <c r="C17" s="28">
        <v>87</v>
      </c>
      <c r="D17" s="29" t="s">
        <v>73</v>
      </c>
      <c r="E17" s="30">
        <v>0.37</v>
      </c>
      <c r="F17" s="40">
        <f>B17*C17*E17</f>
        <v>30711.513300000002</v>
      </c>
    </row>
    <row r="18" spans="1:6" s="27" customFormat="1" ht="18" customHeight="1" outlineLevel="2">
      <c r="A18" s="47" t="s">
        <v>116</v>
      </c>
      <c r="B18" s="28">
        <v>1970</v>
      </c>
      <c r="C18" s="28">
        <v>126</v>
      </c>
      <c r="D18" s="29" t="s">
        <v>73</v>
      </c>
      <c r="E18" s="30">
        <v>0.12</v>
      </c>
      <c r="F18" s="40">
        <f aca="true" t="shared" si="0" ref="F18:F26">B18*C18*E18</f>
        <v>29786.399999999998</v>
      </c>
    </row>
    <row r="19" spans="1:6" s="27" customFormat="1" ht="18" customHeight="1" outlineLevel="2">
      <c r="A19" s="47" t="s">
        <v>117</v>
      </c>
      <c r="B19" s="28">
        <v>1970</v>
      </c>
      <c r="C19" s="28">
        <v>3</v>
      </c>
      <c r="D19" s="29" t="s">
        <v>73</v>
      </c>
      <c r="E19" s="30">
        <v>2.2</v>
      </c>
      <c r="F19" s="40">
        <f t="shared" si="0"/>
        <v>13002.000000000002</v>
      </c>
    </row>
    <row r="20" spans="1:6" s="27" customFormat="1" ht="16.5" customHeight="1" outlineLevel="2">
      <c r="A20" s="47" t="s">
        <v>118</v>
      </c>
      <c r="B20" s="28">
        <v>1</v>
      </c>
      <c r="C20" s="28">
        <v>126</v>
      </c>
      <c r="D20" s="29" t="s">
        <v>73</v>
      </c>
      <c r="E20" s="30">
        <v>4.5</v>
      </c>
      <c r="F20" s="40">
        <f t="shared" si="0"/>
        <v>567</v>
      </c>
    </row>
    <row r="21" spans="1:6" s="27" customFormat="1" ht="18" customHeight="1" outlineLevel="2">
      <c r="A21" s="47" t="s">
        <v>119</v>
      </c>
      <c r="B21" s="28">
        <v>7.2</v>
      </c>
      <c r="C21" s="28">
        <v>126</v>
      </c>
      <c r="D21" s="29" t="s">
        <v>73</v>
      </c>
      <c r="E21" s="30">
        <v>2.3</v>
      </c>
      <c r="F21" s="40">
        <f t="shared" si="0"/>
        <v>2086.56</v>
      </c>
    </row>
    <row r="22" spans="1:6" s="27" customFormat="1" ht="17.25" customHeight="1" outlineLevel="2">
      <c r="A22" s="47" t="s">
        <v>120</v>
      </c>
      <c r="B22" s="28">
        <f>B17*0.8</f>
        <v>763.2560000000001</v>
      </c>
      <c r="C22" s="28">
        <v>65</v>
      </c>
      <c r="D22" s="29" t="s">
        <v>73</v>
      </c>
      <c r="E22" s="30">
        <v>0.9</v>
      </c>
      <c r="F22" s="40">
        <f t="shared" si="0"/>
        <v>44650.47600000001</v>
      </c>
    </row>
    <row r="23" spans="1:6" s="27" customFormat="1" ht="15.75" customHeight="1" outlineLevel="2">
      <c r="A23" s="47" t="s">
        <v>121</v>
      </c>
      <c r="B23" s="28">
        <v>1</v>
      </c>
      <c r="C23" s="28">
        <v>109</v>
      </c>
      <c r="D23" s="29" t="s">
        <v>73</v>
      </c>
      <c r="E23" s="30">
        <v>4.5</v>
      </c>
      <c r="F23" s="40">
        <f t="shared" si="0"/>
        <v>490.5</v>
      </c>
    </row>
    <row r="24" spans="1:6" s="27" customFormat="1" ht="18" customHeight="1" outlineLevel="2">
      <c r="A24" s="47" t="s">
        <v>122</v>
      </c>
      <c r="B24" s="28">
        <f>B17*0.1</f>
        <v>95.40700000000001</v>
      </c>
      <c r="C24" s="28">
        <v>35</v>
      </c>
      <c r="D24" s="29" t="s">
        <v>73</v>
      </c>
      <c r="E24" s="30">
        <v>5</v>
      </c>
      <c r="F24" s="40">
        <f t="shared" si="0"/>
        <v>16696.225000000002</v>
      </c>
    </row>
    <row r="25" spans="1:6" s="27" customFormat="1" ht="18.75" customHeight="1" outlineLevel="2">
      <c r="A25" s="47" t="s">
        <v>123</v>
      </c>
      <c r="B25" s="28">
        <v>7.2</v>
      </c>
      <c r="C25" s="28">
        <v>109</v>
      </c>
      <c r="D25" s="29" t="s">
        <v>73</v>
      </c>
      <c r="E25" s="30">
        <v>2.3</v>
      </c>
      <c r="F25" s="40">
        <f t="shared" si="0"/>
        <v>1805.04</v>
      </c>
    </row>
    <row r="26" spans="1:6" s="27" customFormat="1" ht="16.5" customHeight="1" outlineLevel="2">
      <c r="A26" s="47" t="s">
        <v>124</v>
      </c>
      <c r="B26" s="28">
        <f>B17*0.3</f>
        <v>286.221</v>
      </c>
      <c r="C26" s="38">
        <v>60</v>
      </c>
      <c r="D26" s="29" t="s">
        <v>73</v>
      </c>
      <c r="E26" s="30">
        <v>0.5</v>
      </c>
      <c r="F26" s="40">
        <f t="shared" si="0"/>
        <v>8586.630000000001</v>
      </c>
    </row>
    <row r="27" spans="1:6" s="27" customFormat="1" ht="19.5" customHeight="1" outlineLevel="1">
      <c r="A27" s="44" t="s">
        <v>82</v>
      </c>
      <c r="B27" s="28">
        <f>B8</f>
        <v>3953.2</v>
      </c>
      <c r="C27" s="28">
        <v>6</v>
      </c>
      <c r="D27" s="29" t="s">
        <v>7</v>
      </c>
      <c r="E27" s="48">
        <v>0.44</v>
      </c>
      <c r="F27" s="40">
        <f>B27*C27*E27</f>
        <v>10436.447999999999</v>
      </c>
    </row>
    <row r="28" spans="1:6" s="27" customFormat="1" ht="33" customHeight="1" outlineLevel="1">
      <c r="A28" s="44" t="s">
        <v>83</v>
      </c>
      <c r="B28" s="28">
        <v>3953.2</v>
      </c>
      <c r="C28" s="28" t="s">
        <v>7</v>
      </c>
      <c r="D28" s="29" t="s">
        <v>73</v>
      </c>
      <c r="E28" s="48">
        <f>F28/B28/12</f>
        <v>0.09664744173496577</v>
      </c>
      <c r="F28" s="40">
        <f>SUM(F29:F30)</f>
        <v>4584.8</v>
      </c>
    </row>
    <row r="29" spans="1:6" s="27" customFormat="1" ht="17.25" customHeight="1" outlineLevel="1">
      <c r="A29" s="47" t="s">
        <v>125</v>
      </c>
      <c r="B29" s="28">
        <v>573.1</v>
      </c>
      <c r="C29" s="28">
        <v>12</v>
      </c>
      <c r="D29" s="29" t="s">
        <v>73</v>
      </c>
      <c r="E29" s="30">
        <v>0.25</v>
      </c>
      <c r="F29" s="40">
        <f>B29*C29*E29</f>
        <v>1719.3000000000002</v>
      </c>
    </row>
    <row r="30" spans="1:6" s="27" customFormat="1" ht="18" customHeight="1" outlineLevel="1">
      <c r="A30" s="47" t="s">
        <v>126</v>
      </c>
      <c r="B30" s="28">
        <v>573.1</v>
      </c>
      <c r="C30" s="28">
        <v>1</v>
      </c>
      <c r="D30" s="29" t="s">
        <v>73</v>
      </c>
      <c r="E30" s="30">
        <v>5</v>
      </c>
      <c r="F30" s="40">
        <f>B30*C30*E30</f>
        <v>2865.5</v>
      </c>
    </row>
    <row r="31" spans="1:6" s="27" customFormat="1" ht="33.75" customHeight="1" outlineLevel="1">
      <c r="A31" s="44" t="s">
        <v>84</v>
      </c>
      <c r="B31" s="28">
        <f>B8</f>
        <v>3953.2</v>
      </c>
      <c r="C31" s="28">
        <v>12</v>
      </c>
      <c r="D31" s="29" t="s">
        <v>7</v>
      </c>
      <c r="E31" s="48">
        <f>F31/B31/C31</f>
        <v>3.623217629599649</v>
      </c>
      <c r="F31" s="40">
        <f>SUM(F32:F47)</f>
        <v>171879.64719999998</v>
      </c>
    </row>
    <row r="32" spans="1:6" s="27" customFormat="1" ht="18" customHeight="1" outlineLevel="1">
      <c r="A32" s="45" t="s">
        <v>86</v>
      </c>
      <c r="B32" s="31">
        <v>848.8</v>
      </c>
      <c r="C32" s="28" t="s">
        <v>85</v>
      </c>
      <c r="D32" s="32" t="s">
        <v>73</v>
      </c>
      <c r="E32" s="29">
        <v>3.83</v>
      </c>
      <c r="F32" s="40">
        <v>6501.808</v>
      </c>
    </row>
    <row r="33" spans="1:6" s="27" customFormat="1" ht="21" customHeight="1" outlineLevel="1">
      <c r="A33" s="46" t="s">
        <v>87</v>
      </c>
      <c r="B33" s="31">
        <v>751.1</v>
      </c>
      <c r="C33" s="28" t="s">
        <v>85</v>
      </c>
      <c r="D33" s="32" t="s">
        <v>73</v>
      </c>
      <c r="E33" s="29">
        <v>3.83</v>
      </c>
      <c r="F33" s="30">
        <v>5753.426</v>
      </c>
    </row>
    <row r="34" spans="1:6" s="27" customFormat="1" ht="15.75" customHeight="1" outlineLevel="1">
      <c r="A34" s="46" t="s">
        <v>106</v>
      </c>
      <c r="B34" s="31">
        <v>10.68</v>
      </c>
      <c r="C34" s="28" t="s">
        <v>85</v>
      </c>
      <c r="D34" s="32" t="s">
        <v>73</v>
      </c>
      <c r="E34" s="29">
        <v>3.83</v>
      </c>
      <c r="F34" s="30">
        <v>81.8088</v>
      </c>
    </row>
    <row r="35" spans="1:6" s="27" customFormat="1" ht="18" customHeight="1" outlineLevel="1">
      <c r="A35" s="46" t="s">
        <v>107</v>
      </c>
      <c r="B35" s="31">
        <v>5.13</v>
      </c>
      <c r="C35" s="28" t="s">
        <v>85</v>
      </c>
      <c r="D35" s="32" t="s">
        <v>73</v>
      </c>
      <c r="E35" s="29">
        <v>3.83</v>
      </c>
      <c r="F35" s="30">
        <v>39.2958</v>
      </c>
    </row>
    <row r="36" spans="1:6" s="27" customFormat="1" ht="30.75" customHeight="1" outlineLevel="1">
      <c r="A36" s="46" t="s">
        <v>108</v>
      </c>
      <c r="B36" s="31">
        <v>1128.6</v>
      </c>
      <c r="C36" s="28" t="s">
        <v>88</v>
      </c>
      <c r="D36" s="32" t="s">
        <v>73</v>
      </c>
      <c r="E36" s="29">
        <v>162.46</v>
      </c>
      <c r="F36" s="40">
        <v>91676.178</v>
      </c>
    </row>
    <row r="37" spans="1:6" s="27" customFormat="1" ht="30" customHeight="1" outlineLevel="1">
      <c r="A37" s="46" t="s">
        <v>109</v>
      </c>
      <c r="B37" s="31">
        <v>10.68</v>
      </c>
      <c r="C37" s="28" t="s">
        <v>88</v>
      </c>
      <c r="D37" s="32" t="s">
        <v>73</v>
      </c>
      <c r="E37" s="29">
        <v>41.83</v>
      </c>
      <c r="F37" s="30">
        <v>893.4888</v>
      </c>
    </row>
    <row r="38" spans="1:6" s="27" customFormat="1" ht="27" customHeight="1" outlineLevel="1">
      <c r="A38" s="45" t="s">
        <v>110</v>
      </c>
      <c r="B38" s="31">
        <v>5.13</v>
      </c>
      <c r="C38" s="28" t="s">
        <v>88</v>
      </c>
      <c r="D38" s="32" t="s">
        <v>73</v>
      </c>
      <c r="E38" s="29">
        <v>41.83</v>
      </c>
      <c r="F38" s="30">
        <v>429.1758</v>
      </c>
    </row>
    <row r="39" spans="1:6" s="27" customFormat="1" ht="16.5" customHeight="1" outlineLevel="1">
      <c r="A39" s="46" t="s">
        <v>90</v>
      </c>
      <c r="B39" s="31">
        <v>2</v>
      </c>
      <c r="C39" s="28" t="s">
        <v>91</v>
      </c>
      <c r="D39" s="32" t="s">
        <v>89</v>
      </c>
      <c r="E39" s="29">
        <v>297.92</v>
      </c>
      <c r="F39" s="30">
        <v>595.84</v>
      </c>
    </row>
    <row r="40" spans="1:6" s="27" customFormat="1" ht="15.75" customHeight="1" outlineLevel="1">
      <c r="A40" s="46" t="s">
        <v>92</v>
      </c>
      <c r="B40" s="31">
        <v>2</v>
      </c>
      <c r="C40" s="28" t="s">
        <v>91</v>
      </c>
      <c r="D40" s="32" t="s">
        <v>89</v>
      </c>
      <c r="E40" s="29">
        <v>84.67</v>
      </c>
      <c r="F40" s="30">
        <v>169.34</v>
      </c>
    </row>
    <row r="41" spans="1:6" s="27" customFormat="1" ht="18" customHeight="1" outlineLevel="1">
      <c r="A41" s="46" t="s">
        <v>93</v>
      </c>
      <c r="B41" s="31">
        <v>1.2</v>
      </c>
      <c r="C41" s="28" t="s">
        <v>91</v>
      </c>
      <c r="D41" s="32" t="s">
        <v>73</v>
      </c>
      <c r="E41" s="29">
        <v>821.41</v>
      </c>
      <c r="F41" s="30">
        <v>985.6919999999999</v>
      </c>
    </row>
    <row r="42" spans="1:6" s="27" customFormat="1" ht="24" customHeight="1" outlineLevel="1">
      <c r="A42" s="46" t="s">
        <v>94</v>
      </c>
      <c r="B42" s="31">
        <v>1.2</v>
      </c>
      <c r="C42" s="28" t="s">
        <v>91</v>
      </c>
      <c r="D42" s="32" t="s">
        <v>73</v>
      </c>
      <c r="E42" s="29">
        <v>125.72</v>
      </c>
      <c r="F42" s="30">
        <v>150.864</v>
      </c>
    </row>
    <row r="43" spans="1:6" s="27" customFormat="1" ht="30" customHeight="1" outlineLevel="1">
      <c r="A43" s="46" t="s">
        <v>95</v>
      </c>
      <c r="B43" s="31">
        <v>299</v>
      </c>
      <c r="C43" s="28" t="s">
        <v>96</v>
      </c>
      <c r="D43" s="32" t="s">
        <v>73</v>
      </c>
      <c r="E43" s="29">
        <v>1.59</v>
      </c>
      <c r="F43" s="40">
        <v>49442.64</v>
      </c>
    </row>
    <row r="44" spans="1:6" s="27" customFormat="1" ht="19.5" customHeight="1" outlineLevel="1">
      <c r="A44" s="46" t="s">
        <v>97</v>
      </c>
      <c r="B44" s="31">
        <v>1898.9</v>
      </c>
      <c r="C44" s="28" t="s">
        <v>85</v>
      </c>
      <c r="D44" s="32" t="s">
        <v>73</v>
      </c>
      <c r="E44" s="29">
        <v>1.59</v>
      </c>
      <c r="F44" s="40">
        <v>6038.502</v>
      </c>
    </row>
    <row r="45" spans="1:6" s="27" customFormat="1" ht="20.25" customHeight="1" outlineLevel="1">
      <c r="A45" s="46" t="s">
        <v>98</v>
      </c>
      <c r="B45" s="31">
        <v>11.4</v>
      </c>
      <c r="C45" s="28" t="s">
        <v>91</v>
      </c>
      <c r="D45" s="31" t="s">
        <v>73</v>
      </c>
      <c r="E45" s="29">
        <v>81.42</v>
      </c>
      <c r="F45" s="30">
        <v>928.1880000000001</v>
      </c>
    </row>
    <row r="46" spans="1:6" s="27" customFormat="1" ht="32.25" customHeight="1" outlineLevel="1">
      <c r="A46" s="46" t="s">
        <v>111</v>
      </c>
      <c r="B46" s="31">
        <v>4</v>
      </c>
      <c r="C46" s="28" t="s">
        <v>91</v>
      </c>
      <c r="D46" s="31" t="s">
        <v>89</v>
      </c>
      <c r="E46" s="29">
        <v>58.1</v>
      </c>
      <c r="F46" s="30">
        <v>232.4</v>
      </c>
    </row>
    <row r="47" spans="1:6" s="27" customFormat="1" ht="30" customHeight="1" outlineLevel="1">
      <c r="A47" s="46" t="s">
        <v>112</v>
      </c>
      <c r="B47" s="31">
        <v>1</v>
      </c>
      <c r="C47" s="29" t="s">
        <v>91</v>
      </c>
      <c r="D47" s="32" t="s">
        <v>113</v>
      </c>
      <c r="E47" s="29">
        <v>7961</v>
      </c>
      <c r="F47" s="30">
        <v>7961</v>
      </c>
    </row>
    <row r="48" spans="1:6" s="27" customFormat="1" ht="33" customHeight="1" outlineLevel="1">
      <c r="A48" s="44" t="s">
        <v>99</v>
      </c>
      <c r="B48" s="28">
        <f>B8</f>
        <v>3953.2</v>
      </c>
      <c r="C48" s="28">
        <v>12</v>
      </c>
      <c r="D48" s="29" t="s">
        <v>24</v>
      </c>
      <c r="E48" s="48">
        <v>0.06</v>
      </c>
      <c r="F48" s="40">
        <f>B48*C48*E48</f>
        <v>2846.3039999999996</v>
      </c>
    </row>
    <row r="49" spans="1:6" s="25" customFormat="1" ht="48" customHeight="1">
      <c r="A49" s="20" t="s">
        <v>100</v>
      </c>
      <c r="B49" s="21">
        <f>B8</f>
        <v>3953.2</v>
      </c>
      <c r="C49" s="21">
        <v>12</v>
      </c>
      <c r="D49" s="22" t="s">
        <v>7</v>
      </c>
      <c r="E49" s="23">
        <f>SUM(E50:E51)</f>
        <v>4.8100000000000005</v>
      </c>
      <c r="F49" s="24">
        <f>SUM(F50:F51)</f>
        <v>228178.704</v>
      </c>
    </row>
    <row r="50" spans="1:6" s="26" customFormat="1" ht="30.75" customHeight="1">
      <c r="A50" s="44" t="s">
        <v>101</v>
      </c>
      <c r="B50" s="28">
        <f>B49</f>
        <v>3953.2</v>
      </c>
      <c r="C50" s="28">
        <v>12</v>
      </c>
      <c r="D50" s="29" t="s">
        <v>7</v>
      </c>
      <c r="E50" s="30">
        <v>0.62</v>
      </c>
      <c r="F50" s="40">
        <f>B50*C50*E50</f>
        <v>29411.807999999997</v>
      </c>
    </row>
    <row r="51" spans="1:6" s="26" customFormat="1" ht="45.75" customHeight="1">
      <c r="A51" s="44" t="s">
        <v>102</v>
      </c>
      <c r="B51" s="28">
        <f>B50</f>
        <v>3953.2</v>
      </c>
      <c r="C51" s="28">
        <v>12</v>
      </c>
      <c r="D51" s="29" t="s">
        <v>7</v>
      </c>
      <c r="E51" s="30">
        <v>4.19</v>
      </c>
      <c r="F51" s="40">
        <f>B51*C51*E51</f>
        <v>198766.896</v>
      </c>
    </row>
    <row r="52" spans="1:6" s="25" customFormat="1" ht="18" customHeight="1">
      <c r="A52" s="41" t="s">
        <v>103</v>
      </c>
      <c r="B52" s="42"/>
      <c r="C52" s="42"/>
      <c r="D52" s="43"/>
      <c r="E52" s="23">
        <f>E8+E14+E49</f>
        <v>17.457760284916862</v>
      </c>
      <c r="F52" s="33">
        <f>F8+F14+F49</f>
        <v>817731.7675</v>
      </c>
    </row>
    <row r="53" spans="1:6" ht="13.5">
      <c r="A53" s="34"/>
      <c r="B53" s="35"/>
      <c r="C53" s="35"/>
      <c r="D53" s="35"/>
      <c r="E53" s="35"/>
      <c r="F53" s="35"/>
    </row>
    <row r="55" spans="1:5" ht="13.5">
      <c r="A55" s="17" t="s">
        <v>104</v>
      </c>
      <c r="B55" s="36"/>
      <c r="C55" s="18" t="s">
        <v>105</v>
      </c>
      <c r="E55" s="37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2019-05-07T04:56:14Z</dcterms:modified>
  <cp:category/>
  <cp:version/>
  <cp:contentType/>
  <cp:contentStatus/>
</cp:coreProperties>
</file>