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0620" windowHeight="10776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<sst xmlns="http://schemas.openxmlformats.org/spreadsheetml/2006/main" count="404" uniqueCount="208">
  <si>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</si>
  <si>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</si>
  <si>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</si>
  <si>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</si>
  <si>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</si>
  <si>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</si>
  <si>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</si>
  <si>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</si>
  <si>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</si>
  <si>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</si>
  <si>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</si>
  <si>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</si>
  <si>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</si>
  <si>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</si>
  <si>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</si>
  <si>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</si>
  <si>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</si>
  <si>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</si>
  <si>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</si>
  <si>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</si>
  <si>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</si>
  <si>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</si>
  <si>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</si>
  <si>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</si>
  <si>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</si>
  <si>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</si>
  <si>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</si>
  <si>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</si>
  <si>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</si>
  <si>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</si>
  <si>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</si>
  <si>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</si>
  <si>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</si>
  <si>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</si>
  <si>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</si>
  <si>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</si>
  <si>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</si>
  <si>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</si>
  <si>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</si>
  <si>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</si>
  <si>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</si>
  <si>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</si>
  <si>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</si>
  <si>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</si>
  <si>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</si>
  <si>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</si>
  <si>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</si>
  <si>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</si>
  <si>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</si>
  <si>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</si>
  <si>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</si>
  <si>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</si>
  <si>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</si>
  <si>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</si>
  <si>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</si>
  <si>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</si>
  <si>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</si>
  <si>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</si>
  <si>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</si>
  <si>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</si>
  <si>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</si>
  <si>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</si>
  <si>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</si>
  <si>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</si>
  <si>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</si>
  <si>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</si>
  <si>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</si>
  <si>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</si>
  <si>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</si>
  <si>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</si>
  <si>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</si>
  <si>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</si>
  <si>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</si>
  <si>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</si>
  <si>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</si>
  <si>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</si>
  <si>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</si>
  <si>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</si>
  <si>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</si>
  <si>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</si>
  <si>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</si>
  <si>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</si>
  <si>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</si>
  <si>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</si>
  <si>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</si>
  <si>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</si>
  <si>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</si>
  <si>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</si>
  <si>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</si>
  <si>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</si>
  <si>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</si>
  <si>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</si>
  <si>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</si>
  <si>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</si>
  <si>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</si>
  <si>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</si>
  <si>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</si>
  <si>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</si>
  <si>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</si>
  <si>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</si>
  <si>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</si>
  <si>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</si>
  <si>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</si>
  <si>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</si>
  <si>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</si>
  <si>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</si>
  <si>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</si>
  <si>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</si>
  <si>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</si>
  <si>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</si>
  <si>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</si>
  <si>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</si>
  <si>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</si>
  <si>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</si>
  <si>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</si>
  <si>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</si>
  <si>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</si>
  <si>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</si>
  <si>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</si>
  <si>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</si>
  <si>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</si>
  <si>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</si>
  <si>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</si>
  <si>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</si>
  <si>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</si>
  <si>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</si>
  <si>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</si>
  <si>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</si>
  <si>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</si>
  <si>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</si>
  <si>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</si>
  <si>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</si>
  <si>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</si>
  <si>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</si>
  <si>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</si>
  <si>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</si>
  <si>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</si>
  <si>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</si>
  <si>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</si>
  <si>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</si>
  <si>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</si>
  <si>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</si>
  <si>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</si>
  <si>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</si>
  <si>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</si>
  <si>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</si>
  <si>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</si>
  <si>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</si>
  <si>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</si>
  <si>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</si>
  <si>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</si>
  <si>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</si>
  <si>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</si>
  <si>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</si>
  <si>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</si>
  <si>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</si>
  <si>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</si>
  <si>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</si>
  <si>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</si>
  <si>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</si>
  <si>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</si>
  <si>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</si>
  <si>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</si>
  <si>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</si>
  <si>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</si>
  <si>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</si>
  <si>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</si>
  <si>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</si>
  <si>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</si>
  <si>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</si>
  <si>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</si>
  <si>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</si>
  <si>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</si>
  <si>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</si>
  <si>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</si>
  <si>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</si>
  <si>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</si>
  <si>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</si>
  <si>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</si>
  <si>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</si>
  <si>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</si>
  <si>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</si>
  <si>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</si>
  <si>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</si>
  <si>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</si>
  <si>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</si>
  <si>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</si>
  <si>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</si>
  <si>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</si>
  <si>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</si>
  <si>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</si>
  <si>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</si>
  <si>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</si>
  <si>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</si>
  <si>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</si>
  <si>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</si>
  <si>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22а</t>
  </si>
  <si>
    <t>37.6</t>
  </si>
  <si>
    <t>Обращение с ТКО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</si>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</sst>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2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421875" style="1" customWidth="1"/>
    <col min="9" max="16384" width="9.140625" style="1" customWidth="1"/>
  </cols>
  <sheetData>
    <row r="1" ht="6" customHeight="1"/>
    <row r="2" spans="2:6" ht="28.5" customHeight="1">
      <c r="B2" s="57" t="s">
        <v>0</v>
      </c>
      <c r="C2" s="57"/>
      <c r="D2" s="57"/>
      <c r="E2" s="57"/>
      <c r="F2" s="57"/>
    </row>
    <row r="3" spans="2:6" ht="6" customHeight="1">
      <c r="B3" s="2"/>
      <c r="C3" s="2"/>
      <c r="D3" s="2"/>
      <c r="E3" s="2"/>
      <c r="F3" s="2"/>
    </row>
    <row r="4" spans="2:6" ht="14.25">
      <c r="B4" s="58" t="s">
        <v>196</v>
      </c>
      <c r="C4" s="58"/>
      <c r="D4" s="58"/>
      <c r="E4" s="58"/>
      <c r="F4" s="58"/>
    </row>
    <row r="5" spans="2:6" ht="14.25">
      <c r="B5" s="59" t="s">
        <v>1</v>
      </c>
      <c r="C5" s="59"/>
      <c r="D5" s="59"/>
      <c r="E5" s="59"/>
      <c r="F5" s="59"/>
    </row>
    <row r="6" spans="2:6" ht="14.25">
      <c r="B6" s="3" t="s">
        <v>2</v>
      </c>
      <c r="C6" s="3" t="s">
        <v>3</v>
      </c>
      <c r="D6" s="3" t="s">
        <v>4</v>
      </c>
      <c r="E6" s="60" t="s">
        <v>5</v>
      </c>
      <c r="F6" s="61"/>
    </row>
    <row r="7" spans="2:6" ht="14.25">
      <c r="B7" s="4" t="s">
        <v>6</v>
      </c>
      <c r="C7" s="4" t="s">
        <v>7</v>
      </c>
      <c r="D7" s="5" t="s">
        <v>8</v>
      </c>
      <c r="E7" s="62">
        <v>44286</v>
      </c>
      <c r="F7" s="63"/>
    </row>
    <row r="8" spans="2:6" ht="14.25">
      <c r="B8" s="4" t="s">
        <v>9</v>
      </c>
      <c r="C8" s="4" t="s">
        <v>10</v>
      </c>
      <c r="D8" s="5" t="s">
        <v>8</v>
      </c>
      <c r="E8" s="53">
        <v>43831</v>
      </c>
      <c r="F8" s="54"/>
    </row>
    <row r="9" spans="2:6" ht="14.25">
      <c r="B9" s="4" t="s">
        <v>11</v>
      </c>
      <c r="C9" s="4" t="s">
        <v>12</v>
      </c>
      <c r="D9" s="5" t="s">
        <v>8</v>
      </c>
      <c r="E9" s="53">
        <v>44196</v>
      </c>
      <c r="F9" s="54"/>
    </row>
    <row r="10" spans="2:6" ht="28.5" customHeight="1">
      <c r="B10" s="44" t="s">
        <v>13</v>
      </c>
      <c r="C10" s="45"/>
      <c r="D10" s="45"/>
      <c r="E10" s="45"/>
      <c r="F10" s="46"/>
    </row>
    <row r="11" spans="2:6" ht="14.25">
      <c r="B11" s="4" t="s">
        <v>14</v>
      </c>
      <c r="C11" s="4" t="s">
        <v>15</v>
      </c>
      <c r="D11" s="5" t="s">
        <v>16</v>
      </c>
      <c r="E11" s="40">
        <v>0</v>
      </c>
      <c r="F11" s="41"/>
    </row>
    <row r="12" spans="2:6" ht="14.25">
      <c r="B12" s="4" t="s">
        <v>17</v>
      </c>
      <c r="C12" s="4" t="s">
        <v>18</v>
      </c>
      <c r="D12" s="5" t="s">
        <v>16</v>
      </c>
      <c r="E12" s="40">
        <v>0</v>
      </c>
      <c r="F12" s="41"/>
    </row>
    <row r="13" spans="2:6" ht="14.25">
      <c r="B13" s="4" t="s">
        <v>19</v>
      </c>
      <c r="C13" s="4" t="s">
        <v>20</v>
      </c>
      <c r="D13" s="5" t="s">
        <v>16</v>
      </c>
      <c r="E13" s="42">
        <v>145997.39</v>
      </c>
      <c r="F13" s="43"/>
    </row>
    <row r="14" spans="2:8" ht="27">
      <c r="B14" s="6" t="s">
        <v>21</v>
      </c>
      <c r="C14" s="6" t="s">
        <v>22</v>
      </c>
      <c r="D14" s="7" t="s">
        <v>16</v>
      </c>
      <c r="E14" s="36">
        <v>915418.68</v>
      </c>
      <c r="F14" s="37"/>
      <c r="H14" s="8">
        <f>SUM(E30,E38,E46)</f>
        <v>1146717.679784901</v>
      </c>
    </row>
    <row r="15" spans="2:6" ht="14.25">
      <c r="B15" s="4" t="s">
        <v>23</v>
      </c>
      <c r="C15" s="4" t="s">
        <v>24</v>
      </c>
      <c r="D15" s="5" t="s">
        <v>16</v>
      </c>
      <c r="E15" s="34">
        <f>E14*44%</f>
        <v>402784.21920000005</v>
      </c>
      <c r="F15" s="35"/>
    </row>
    <row r="16" spans="2:6" ht="14.25">
      <c r="B16" s="4" t="s">
        <v>25</v>
      </c>
      <c r="C16" s="9" t="s">
        <v>26</v>
      </c>
      <c r="D16" s="5" t="s">
        <v>16</v>
      </c>
      <c r="E16" s="34">
        <f>E14*32%</f>
        <v>292933.97760000004</v>
      </c>
      <c r="F16" s="35"/>
    </row>
    <row r="17" spans="2:6" ht="14.25">
      <c r="B17" s="4" t="s">
        <v>27</v>
      </c>
      <c r="C17" s="4" t="s">
        <v>28</v>
      </c>
      <c r="D17" s="5" t="s">
        <v>16</v>
      </c>
      <c r="E17" s="34">
        <f>E14*24%</f>
        <v>219700.48320000002</v>
      </c>
      <c r="F17" s="35"/>
    </row>
    <row r="18" spans="2:6" ht="14.25">
      <c r="B18" s="6" t="s">
        <v>29</v>
      </c>
      <c r="C18" s="6" t="s">
        <v>30</v>
      </c>
      <c r="D18" s="7" t="s">
        <v>16</v>
      </c>
      <c r="E18" s="36">
        <f>SUM(E19:F23)</f>
        <v>915418.68</v>
      </c>
      <c r="F18" s="37"/>
    </row>
    <row r="19" spans="2:6" ht="27">
      <c r="B19" s="4" t="s">
        <v>31</v>
      </c>
      <c r="C19" s="4" t="s">
        <v>32</v>
      </c>
      <c r="D19" s="5" t="s">
        <v>16</v>
      </c>
      <c r="E19" s="34">
        <f>915331.91+454.85-368.08</f>
        <v>915418.68</v>
      </c>
      <c r="F19" s="35"/>
    </row>
    <row r="20" spans="2:6" ht="14.25">
      <c r="B20" s="4" t="s">
        <v>33</v>
      </c>
      <c r="C20" s="4" t="s">
        <v>34</v>
      </c>
      <c r="D20" s="5" t="s">
        <v>16</v>
      </c>
      <c r="E20" s="38">
        <v>0</v>
      </c>
      <c r="F20" s="39"/>
    </row>
    <row r="21" spans="2:6" ht="14.25">
      <c r="B21" s="4" t="s">
        <v>35</v>
      </c>
      <c r="C21" s="4" t="s">
        <v>36</v>
      </c>
      <c r="D21" s="5" t="s">
        <v>16</v>
      </c>
      <c r="E21" s="38">
        <v>0</v>
      </c>
      <c r="F21" s="39"/>
    </row>
    <row r="22" spans="2:6" ht="14.25">
      <c r="B22" s="4" t="s">
        <v>37</v>
      </c>
      <c r="C22" s="4" t="s">
        <v>38</v>
      </c>
      <c r="D22" s="5" t="s">
        <v>16</v>
      </c>
      <c r="E22" s="38">
        <v>0</v>
      </c>
      <c r="F22" s="39"/>
    </row>
    <row r="23" spans="2:6" ht="14.25">
      <c r="B23" s="4" t="s">
        <v>39</v>
      </c>
      <c r="C23" s="4" t="s">
        <v>40</v>
      </c>
      <c r="D23" s="5" t="s">
        <v>16</v>
      </c>
      <c r="E23" s="38">
        <v>0</v>
      </c>
      <c r="F23" s="39"/>
    </row>
    <row r="24" spans="2:6" ht="14.25">
      <c r="B24" s="6" t="s">
        <v>41</v>
      </c>
      <c r="C24" s="6" t="s">
        <v>42</v>
      </c>
      <c r="D24" s="7" t="s">
        <v>16</v>
      </c>
      <c r="E24" s="36">
        <f>E18</f>
        <v>915418.68</v>
      </c>
      <c r="F24" s="37"/>
    </row>
    <row r="25" spans="2:6" ht="14.25">
      <c r="B25" s="4" t="s">
        <v>43</v>
      </c>
      <c r="C25" s="4" t="s">
        <v>44</v>
      </c>
      <c r="D25" s="5" t="s">
        <v>16</v>
      </c>
      <c r="E25" s="51">
        <v>0</v>
      </c>
      <c r="F25" s="52"/>
    </row>
    <row r="26" spans="2:6" ht="14.25" customHeight="1">
      <c r="B26" s="4" t="s">
        <v>45</v>
      </c>
      <c r="C26" s="4" t="s">
        <v>46</v>
      </c>
      <c r="D26" s="5" t="s">
        <v>16</v>
      </c>
      <c r="E26" s="51">
        <v>0</v>
      </c>
      <c r="F26" s="52"/>
    </row>
    <row r="27" spans="2:6" ht="14.25">
      <c r="B27" s="6" t="s">
        <v>47</v>
      </c>
      <c r="C27" s="6" t="s">
        <v>48</v>
      </c>
      <c r="D27" s="7" t="s">
        <v>16</v>
      </c>
      <c r="E27" s="36">
        <f>E13+E14-E24</f>
        <v>145997.39</v>
      </c>
      <c r="F27" s="37"/>
    </row>
    <row r="28" spans="2:6" ht="29.25" customHeight="1">
      <c r="B28" s="44" t="s">
        <v>49</v>
      </c>
      <c r="C28" s="45"/>
      <c r="D28" s="45"/>
      <c r="E28" s="45"/>
      <c r="F28" s="46"/>
    </row>
    <row r="29" spans="2:6" ht="31.5" customHeight="1">
      <c r="B29" s="10" t="s">
        <v>50</v>
      </c>
      <c r="C29" s="11" t="s">
        <v>51</v>
      </c>
      <c r="D29" s="12" t="s">
        <v>8</v>
      </c>
      <c r="E29" s="49" t="s">
        <v>187</v>
      </c>
      <c r="F29" s="50"/>
    </row>
    <row r="30" spans="2:6" ht="14.25" customHeight="1">
      <c r="B30" s="10" t="s">
        <v>52</v>
      </c>
      <c r="C30" s="11" t="s">
        <v>53</v>
      </c>
      <c r="D30" s="12" t="s">
        <v>16</v>
      </c>
      <c r="E30" s="55">
        <f>E17</f>
        <v>219700.48320000002</v>
      </c>
      <c r="F30" s="5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5">
        <f>ROUND(E30*38%,2)</f>
        <v>83486.18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5">
        <f>ROUND(E30*3%,2)</f>
        <v>6591.01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5">
        <f>ROUND(E30*27%,2)</f>
        <v>59319.13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5">
        <f>ROUND(E30*18%,2)</f>
        <v>39546.09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5">
        <f>ROUND(E30*14%,2)</f>
        <v>30758.07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9" t="s">
        <v>188</v>
      </c>
      <c r="F37" s="50"/>
    </row>
    <row r="38" spans="2:6" ht="14.25" customHeight="1">
      <c r="B38" s="10" t="s">
        <v>55</v>
      </c>
      <c r="C38" s="11" t="s">
        <v>53</v>
      </c>
      <c r="D38" s="12" t="s">
        <v>16</v>
      </c>
      <c r="E38" s="47">
        <f>SUM(F40:F44)</f>
        <v>504500.1855849007</v>
      </c>
      <c r="F38" s="4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2">
        <v>80598.56696522847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2">
        <v>148817.3629880989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2">
        <v>3467.5336315733502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2">
        <v>268486.522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2">
        <v>3130.2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9" t="s">
        <v>186</v>
      </c>
      <c r="F45" s="50"/>
    </row>
    <row r="46" spans="2:6" ht="14.25" customHeight="1">
      <c r="B46" s="10" t="s">
        <v>57</v>
      </c>
      <c r="C46" s="11" t="s">
        <v>53</v>
      </c>
      <c r="D46" s="12" t="s">
        <v>16</v>
      </c>
      <c r="E46" s="47">
        <f>SUM(F48:F50)</f>
        <v>422517.0110000001</v>
      </c>
      <c r="F46" s="4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3">
        <v>47188.2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3">
        <v>375328.8110000001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4.25">
      <c r="B51" s="44" t="s">
        <v>58</v>
      </c>
      <c r="C51" s="45"/>
      <c r="D51" s="45"/>
      <c r="E51" s="45"/>
      <c r="F51" s="46"/>
    </row>
    <row r="52" spans="2:6" ht="14.25">
      <c r="B52" s="4" t="s">
        <v>59</v>
      </c>
      <c r="C52" s="4" t="s">
        <v>60</v>
      </c>
      <c r="D52" s="5" t="s">
        <v>61</v>
      </c>
      <c r="E52" s="5"/>
      <c r="F52" s="31">
        <v>7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31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31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17">
        <v>0</v>
      </c>
    </row>
    <row r="56" spans="2:6" ht="14.25">
      <c r="B56" s="44" t="s">
        <v>68</v>
      </c>
      <c r="C56" s="45"/>
      <c r="D56" s="45"/>
      <c r="E56" s="45"/>
      <c r="F56" s="46"/>
    </row>
    <row r="57" spans="2:6" ht="14.25">
      <c r="B57" s="4" t="s">
        <v>69</v>
      </c>
      <c r="C57" s="4" t="s">
        <v>15</v>
      </c>
      <c r="D57" s="5" t="s">
        <v>16</v>
      </c>
      <c r="E57" s="5"/>
      <c r="F57" s="26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6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7">
        <v>385998.99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8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8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9">
        <f>F59+F67+F77+F87+F97-F68-F78-F88-F98+F107-F108+F119</f>
        <v>424761.5300000004</v>
      </c>
    </row>
    <row r="63" spans="2:6" ht="28.5" customHeight="1">
      <c r="B63" s="44" t="s">
        <v>75</v>
      </c>
      <c r="C63" s="45"/>
      <c r="D63" s="45"/>
      <c r="E63" s="45"/>
      <c r="F63" s="46"/>
    </row>
    <row r="64" spans="2:6" ht="14.25">
      <c r="B64" s="18" t="s">
        <v>76</v>
      </c>
      <c r="C64" s="18" t="s">
        <v>77</v>
      </c>
      <c r="D64" s="19" t="s">
        <v>8</v>
      </c>
      <c r="E64" s="19"/>
      <c r="F64" s="18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0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30">
        <v>987.1855112781955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30">
        <v>1269855.29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30">
        <v>1248438.22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30">
        <v>204206.25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30">
        <v>1269855.29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30">
        <v>1248438.22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30">
        <v>204206.25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1">
        <v>0</v>
      </c>
    </row>
    <row r="74" spans="2:6" ht="27">
      <c r="B74" s="18" t="s">
        <v>99</v>
      </c>
      <c r="C74" s="18" t="s">
        <v>77</v>
      </c>
      <c r="D74" s="19" t="s">
        <v>8</v>
      </c>
      <c r="E74" s="19"/>
      <c r="F74" s="18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0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30">
        <v>3298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30">
        <v>274172.52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30">
        <f>276155.01+3.89</f>
        <v>276158.9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30">
        <f>50005.89-940.73</f>
        <v>49065.159999999996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30">
        <v>274172.52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30">
        <f>276155.01+3.89</f>
        <v>276158.9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30">
        <f>50005.89-940.73</f>
        <v>49065.159999999996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1">
        <v>0</v>
      </c>
    </row>
    <row r="84" spans="2:6" ht="27">
      <c r="B84" s="18" t="s">
        <v>111</v>
      </c>
      <c r="C84" s="18" t="s">
        <v>77</v>
      </c>
      <c r="D84" s="19" t="s">
        <v>8</v>
      </c>
      <c r="E84" s="19"/>
      <c r="F84" s="18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0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30">
        <v>8679.911321705451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30">
        <v>162802.81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30">
        <f>163015.61+2.71</f>
        <v>163018.31999999998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30">
        <f>33003.28-42.53</f>
        <v>32960.75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30">
        <v>162802.81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30">
        <f>163015.61+2.71</f>
        <v>163018.31999999998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30">
        <f>33003.28-42.53</f>
        <v>32960.75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1">
        <v>0</v>
      </c>
    </row>
    <row r="94" spans="2:6" ht="14.25">
      <c r="B94" s="18" t="s">
        <v>122</v>
      </c>
      <c r="C94" s="18" t="s">
        <v>77</v>
      </c>
      <c r="D94" s="19" t="s">
        <v>8</v>
      </c>
      <c r="E94" s="19"/>
      <c r="F94" s="18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0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30">
        <v>12251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30">
        <v>113172.36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30">
        <v>113951.6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30">
        <v>24109.57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30">
        <v>113172.36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30">
        <v>113951.6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30">
        <v>24109.57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1">
        <v>0</v>
      </c>
    </row>
    <row r="104" spans="2:6" ht="14.25">
      <c r="B104" s="18" t="s">
        <v>133</v>
      </c>
      <c r="C104" s="18" t="s">
        <v>77</v>
      </c>
      <c r="D104" s="19" t="s">
        <v>8</v>
      </c>
      <c r="E104" s="19"/>
      <c r="F104" s="18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0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30">
        <v>173908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30">
        <v>407662.68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30">
        <f>407823.6+0.01+13.17</f>
        <v>407836.77999999997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30">
        <f>81194.43-672.18-4053.12</f>
        <v>76469.13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30">
        <v>407662.68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30">
        <f>407823.6+0.01+13.17</f>
        <v>407836.77999999997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30">
        <f>81194.43-672.18-4053.12</f>
        <v>76469.13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21">
        <v>0</v>
      </c>
    </row>
    <row r="114" spans="2:6" ht="14.25">
      <c r="B114" s="24" t="s">
        <v>197</v>
      </c>
      <c r="C114" s="18" t="s">
        <v>77</v>
      </c>
      <c r="D114" s="19" t="s">
        <v>8</v>
      </c>
      <c r="E114" s="19"/>
      <c r="F114" s="18" t="s">
        <v>198</v>
      </c>
    </row>
    <row r="115" spans="2:6" ht="14.25">
      <c r="B115" s="24" t="s">
        <v>199</v>
      </c>
      <c r="C115" s="4" t="s">
        <v>80</v>
      </c>
      <c r="D115" s="5" t="s">
        <v>8</v>
      </c>
      <c r="E115" s="5"/>
      <c r="F115" s="20" t="s">
        <v>102</v>
      </c>
    </row>
    <row r="116" spans="2:6" ht="14.25">
      <c r="B116" s="24" t="s">
        <v>200</v>
      </c>
      <c r="C116" s="4" t="s">
        <v>83</v>
      </c>
      <c r="D116" s="5" t="s">
        <v>84</v>
      </c>
      <c r="E116" s="5"/>
      <c r="F116" s="30">
        <f>F117/332.46</f>
        <v>433.48673524634546</v>
      </c>
    </row>
    <row r="117" spans="2:6" ht="14.25">
      <c r="B117" s="24" t="s">
        <v>201</v>
      </c>
      <c r="C117" s="4" t="s">
        <v>86</v>
      </c>
      <c r="D117" s="5" t="s">
        <v>16</v>
      </c>
      <c r="E117" s="5"/>
      <c r="F117" s="30">
        <v>144117</v>
      </c>
    </row>
    <row r="118" spans="2:6" ht="14.25">
      <c r="B118" s="24" t="s">
        <v>202</v>
      </c>
      <c r="C118" s="4" t="s">
        <v>88</v>
      </c>
      <c r="D118" s="5" t="s">
        <v>16</v>
      </c>
      <c r="E118" s="5"/>
      <c r="F118" s="30">
        <v>141066.27</v>
      </c>
    </row>
    <row r="119" spans="2:6" ht="14.25">
      <c r="B119" s="24" t="s">
        <v>203</v>
      </c>
      <c r="C119" s="4" t="s">
        <v>90</v>
      </c>
      <c r="D119" s="5" t="s">
        <v>16</v>
      </c>
      <c r="E119" s="5"/>
      <c r="F119" s="30">
        <v>20500.7</v>
      </c>
    </row>
    <row r="120" spans="2:6" ht="27">
      <c r="B120" s="24" t="s">
        <v>204</v>
      </c>
      <c r="C120" s="4" t="s">
        <v>92</v>
      </c>
      <c r="D120" s="5" t="s">
        <v>16</v>
      </c>
      <c r="E120" s="5"/>
      <c r="F120" s="30">
        <f>F117</f>
        <v>144117</v>
      </c>
    </row>
    <row r="121" spans="2:6" ht="14.25">
      <c r="B121" s="24" t="s">
        <v>205</v>
      </c>
      <c r="C121" s="4" t="s">
        <v>94</v>
      </c>
      <c r="D121" s="5" t="s">
        <v>16</v>
      </c>
      <c r="E121" s="5"/>
      <c r="F121" s="30">
        <f>F118</f>
        <v>141066.27</v>
      </c>
    </row>
    <row r="122" spans="2:6" ht="27">
      <c r="B122" s="24" t="s">
        <v>206</v>
      </c>
      <c r="C122" s="4" t="s">
        <v>96</v>
      </c>
      <c r="D122" s="5" t="s">
        <v>16</v>
      </c>
      <c r="E122" s="5"/>
      <c r="F122" s="30">
        <f>F119</f>
        <v>20500.7</v>
      </c>
    </row>
    <row r="123" spans="2:6" ht="27">
      <c r="B123" s="24" t="s">
        <v>207</v>
      </c>
      <c r="C123" s="4" t="s">
        <v>98</v>
      </c>
      <c r="D123" s="5" t="s">
        <v>16</v>
      </c>
      <c r="E123" s="5"/>
      <c r="F123" s="21">
        <v>0</v>
      </c>
    </row>
    <row r="124" spans="2:6" ht="14.25">
      <c r="B124" s="44" t="s">
        <v>145</v>
      </c>
      <c r="C124" s="45"/>
      <c r="D124" s="45"/>
      <c r="E124" s="45"/>
      <c r="F124" s="46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2">
        <v>3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2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2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21">
        <v>1100</v>
      </c>
    </row>
    <row r="129" spans="2:6" ht="28.5" customHeight="1">
      <c r="B129" s="44" t="s">
        <v>151</v>
      </c>
      <c r="C129" s="45"/>
      <c r="D129" s="45"/>
      <c r="E129" s="45"/>
      <c r="F129" s="46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3">
        <v>12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3">
        <v>8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21">
        <v>256300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E25:F25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22:F22"/>
    <mergeCell ref="B63:F63"/>
    <mergeCell ref="B124:F124"/>
    <mergeCell ref="B56:F56"/>
    <mergeCell ref="E24:F24"/>
    <mergeCell ref="E38:F38"/>
    <mergeCell ref="E45:F45"/>
    <mergeCell ref="E46:F46"/>
    <mergeCell ref="B28:F28"/>
    <mergeCell ref="E27:F27"/>
    <mergeCell ref="E17:F17"/>
    <mergeCell ref="E18:F18"/>
    <mergeCell ref="E23:F23"/>
    <mergeCell ref="E11:F11"/>
    <mergeCell ref="E12:F12"/>
    <mergeCell ref="E13:F13"/>
    <mergeCell ref="E14:F14"/>
    <mergeCell ref="E19:F19"/>
    <mergeCell ref="E20:F20"/>
    <mergeCell ref="E21:F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2018-01-17T08:46:43Z</cp:lastPrinted>
  <dcterms:created xsi:type="dcterms:W3CDTF">2018-01-17T04:16:34Z</dcterms:created>
  <dcterms:modified xsi:type="dcterms:W3CDTF">2021-03-17T06:16:35Z</dcterms:modified>
  <cp:category/>
  <cp:version/>
  <cp:contentType/>
  <cp:contentStatus/>
</cp:coreProperties>
</file>