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16" windowWidth="12615" windowHeight="1071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<sst xmlns="http://schemas.openxmlformats.org/spreadsheetml/2006/main" count="404" uniqueCount="208">
  <si>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</si>
  <si>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</si>
  <si>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</si>
  <si>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</si>
  <si>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</si>
  <si>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</si>
  <si>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</si>
  <si>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</si>
  <si>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</si>
  <si>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</si>
  <si>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</si>
  <si>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</si>
  <si>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</si>
  <si>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</si>
  <si>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</si>
  <si>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</si>
  <si>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</si>
  <si>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</si>
  <si>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</si>
  <si>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</si>
  <si>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</si>
  <si>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</si>
  <si>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</si>
  <si>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</si>
  <si>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</si>
  <si>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</si>
  <si>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</si>
  <si>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</si>
  <si>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</si>
  <si>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</si>
  <si>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</si>
  <si>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</si>
  <si>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</si>
  <si>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</si>
  <si>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</si>
  <si>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</si>
  <si>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</si>
  <si>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</si>
  <si>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</si>
  <si>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</si>
  <si>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</si>
  <si>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</si>
  <si>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</si>
  <si>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</si>
  <si>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</si>
  <si>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</si>
  <si>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</si>
  <si>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</si>
  <si>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</si>
  <si>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</si>
  <si>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</si>
  <si>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</si>
  <si>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</si>
  <si>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</si>
  <si>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</si>
  <si>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</si>
  <si>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</si>
  <si>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</si>
  <si>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</si>
  <si>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</si>
  <si>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</si>
  <si>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</si>
  <si>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</si>
  <si>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</si>
  <si>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</si>
  <si>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</si>
  <si>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</si>
  <si>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</si>
  <si>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</si>
  <si>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</si>
  <si>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</si>
  <si>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</si>
  <si>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</si>
  <si>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</si>
  <si>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</si>
  <si>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</si>
  <si>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</si>
  <si>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</si>
  <si>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</si>
  <si>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</si>
  <si>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</si>
  <si>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</si>
  <si>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</si>
  <si>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</si>
  <si>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</si>
  <si>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</si>
  <si>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</si>
  <si>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</si>
  <si>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</si>
  <si>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</si>
  <si>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</si>
  <si>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</si>
  <si>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</si>
  <si>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</si>
  <si>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</si>
  <si>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</si>
  <si>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</si>
  <si>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</si>
  <si>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</si>
  <si>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</si>
  <si>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</si>
  <si>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</si>
  <si>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</si>
  <si>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</si>
  <si>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</si>
  <si>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</si>
  <si>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</si>
  <si>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</si>
  <si>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</si>
  <si>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</si>
  <si>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</si>
  <si>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</si>
  <si>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</si>
  <si>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</si>
  <si>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</si>
  <si>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</si>
  <si>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</si>
  <si>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</si>
  <si>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</si>
  <si>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</si>
  <si>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</si>
  <si>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</si>
  <si>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</si>
  <si>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</si>
  <si>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</si>
  <si>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</si>
  <si>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</si>
  <si>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</si>
  <si>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</si>
  <si>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</si>
  <si>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</si>
  <si>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</si>
  <si>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</si>
  <si>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</si>
  <si>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</si>
  <si>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</si>
  <si>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</si>
  <si>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</si>
  <si>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</si>
  <si>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</si>
  <si>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</si>
  <si>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</si>
  <si>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</si>
  <si>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</si>
  <si>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</si>
  <si>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</si>
  <si>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</si>
  <si>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</si>
  <si>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</si>
  <si>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</si>
  <si>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</si>
  <si>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</si>
  <si>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</si>
  <si>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</si>
  <si>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</si>
  <si>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</si>
  <si>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</si>
  <si>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</si>
  <si>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</si>
  <si>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</si>
  <si>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</si>
  <si>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</si>
  <si>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</si>
  <si>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</si>
  <si>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</si>
  <si>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</si>
  <si>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</si>
  <si>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</si>
  <si>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</si>
  <si>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</si>
  <si>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</si>
  <si>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</si>
  <si>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</si>
  <si>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</si>
  <si>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</si>
  <si>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</si>
  <si>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</si>
  <si>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</si>
  <si>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</si>
  <si>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</si>
  <si>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</si>
  <si>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</si>
  <si>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</si>
  <si>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</si>
  <si>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</si>
  <si>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</si>
  <si>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</si>
  <si>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</si>
  <si>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</si>
  <si>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</si>
  <si>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</si>
  <si>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</si>
  <si>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</si>
  <si>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</si>
  <si>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</si>
  <si>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</si>
  <si>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40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</si>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</sst>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43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2"/>
      <c r="C3" s="2"/>
      <c r="D3" s="2"/>
      <c r="E3" s="2"/>
      <c r="F3" s="2"/>
    </row>
    <row r="4" spans="2:6" ht="15">
      <c r="B4" s="32" t="s">
        <v>196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3" t="s">
        <v>2</v>
      </c>
      <c r="C6" s="3" t="s">
        <v>3</v>
      </c>
      <c r="D6" s="3" t="s">
        <v>4</v>
      </c>
      <c r="E6" s="37" t="s">
        <v>5</v>
      </c>
      <c r="F6" s="38"/>
    </row>
    <row r="7" spans="2:6" ht="15">
      <c r="B7" s="4" t="s">
        <v>6</v>
      </c>
      <c r="C7" s="4" t="s">
        <v>7</v>
      </c>
      <c r="D7" s="5" t="s">
        <v>8</v>
      </c>
      <c r="E7" s="39">
        <v>44286</v>
      </c>
      <c r="F7" s="40"/>
    </row>
    <row r="8" spans="2:6" ht="15">
      <c r="B8" s="4" t="s">
        <v>9</v>
      </c>
      <c r="C8" s="4" t="s">
        <v>10</v>
      </c>
      <c r="D8" s="5" t="s">
        <v>8</v>
      </c>
      <c r="E8" s="41">
        <v>43831</v>
      </c>
      <c r="F8" s="42"/>
    </row>
    <row r="9" spans="2:6" ht="15">
      <c r="B9" s="4" t="s">
        <v>11</v>
      </c>
      <c r="C9" s="4" t="s">
        <v>12</v>
      </c>
      <c r="D9" s="5" t="s">
        <v>8</v>
      </c>
      <c r="E9" s="41">
        <v>44196</v>
      </c>
      <c r="F9" s="42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49">
        <v>0</v>
      </c>
      <c r="F11" s="50"/>
    </row>
    <row r="12" spans="2:6" ht="30">
      <c r="B12" s="4" t="s">
        <v>17</v>
      </c>
      <c r="C12" s="4" t="s">
        <v>18</v>
      </c>
      <c r="D12" s="5" t="s">
        <v>16</v>
      </c>
      <c r="E12" s="49">
        <v>0</v>
      </c>
      <c r="F12" s="50"/>
    </row>
    <row r="13" spans="2:6" ht="15">
      <c r="B13" s="4" t="s">
        <v>19</v>
      </c>
      <c r="C13" s="4" t="s">
        <v>20</v>
      </c>
      <c r="D13" s="5" t="s">
        <v>16</v>
      </c>
      <c r="E13" s="43">
        <v>96740.49</v>
      </c>
      <c r="F13" s="44"/>
    </row>
    <row r="14" spans="2:8" ht="28.5">
      <c r="B14" s="6" t="s">
        <v>21</v>
      </c>
      <c r="C14" s="6" t="s">
        <v>22</v>
      </c>
      <c r="D14" s="7" t="s">
        <v>16</v>
      </c>
      <c r="E14" s="45">
        <v>895176.02</v>
      </c>
      <c r="F14" s="46"/>
      <c r="H14" s="8">
        <f>SUM(E30,E38,E46)</f>
        <v>958236.6876635994</v>
      </c>
    </row>
    <row r="15" spans="2:6" ht="15">
      <c r="B15" s="4" t="s">
        <v>23</v>
      </c>
      <c r="C15" s="4" t="s">
        <v>24</v>
      </c>
      <c r="D15" s="5" t="s">
        <v>16</v>
      </c>
      <c r="E15" s="43">
        <f>E14*44%</f>
        <v>393877.4488</v>
      </c>
      <c r="F15" s="44"/>
    </row>
    <row r="16" spans="2:6" ht="15">
      <c r="B16" s="4" t="s">
        <v>25</v>
      </c>
      <c r="C16" s="9" t="s">
        <v>26</v>
      </c>
      <c r="D16" s="5" t="s">
        <v>16</v>
      </c>
      <c r="E16" s="43">
        <f>E14*32%</f>
        <v>286456.3264</v>
      </c>
      <c r="F16" s="44"/>
    </row>
    <row r="17" spans="2:6" ht="15">
      <c r="B17" s="4" t="s">
        <v>27</v>
      </c>
      <c r="C17" s="4" t="s">
        <v>28</v>
      </c>
      <c r="D17" s="5" t="s">
        <v>16</v>
      </c>
      <c r="E17" s="43">
        <f>E14*24%</f>
        <v>214842.2448</v>
      </c>
      <c r="F17" s="44"/>
    </row>
    <row r="18" spans="2:6" ht="15">
      <c r="B18" s="6" t="s">
        <v>29</v>
      </c>
      <c r="C18" s="6" t="s">
        <v>30</v>
      </c>
      <c r="D18" s="7" t="s">
        <v>16</v>
      </c>
      <c r="E18" s="45">
        <f>SUM(E19:F23)</f>
        <v>836956.86</v>
      </c>
      <c r="F18" s="46"/>
    </row>
    <row r="19" spans="2:6" ht="30">
      <c r="B19" s="4" t="s">
        <v>31</v>
      </c>
      <c r="C19" s="4" t="s">
        <v>32</v>
      </c>
      <c r="D19" s="5" t="s">
        <v>16</v>
      </c>
      <c r="E19" s="43">
        <f>836702.51+254.35</f>
        <v>836956.86</v>
      </c>
      <c r="F19" s="44"/>
    </row>
    <row r="20" spans="2:6" ht="30">
      <c r="B20" s="4" t="s">
        <v>33</v>
      </c>
      <c r="C20" s="4" t="s">
        <v>34</v>
      </c>
      <c r="D20" s="5" t="s">
        <v>16</v>
      </c>
      <c r="E20" s="49">
        <v>0</v>
      </c>
      <c r="F20" s="50"/>
    </row>
    <row r="21" spans="2:6" ht="15">
      <c r="B21" s="4" t="s">
        <v>35</v>
      </c>
      <c r="C21" s="4" t="s">
        <v>36</v>
      </c>
      <c r="D21" s="5" t="s">
        <v>16</v>
      </c>
      <c r="E21" s="49">
        <v>0</v>
      </c>
      <c r="F21" s="50"/>
    </row>
    <row r="22" spans="2:6" ht="15">
      <c r="B22" s="4" t="s">
        <v>37</v>
      </c>
      <c r="C22" s="4" t="s">
        <v>38</v>
      </c>
      <c r="D22" s="5" t="s">
        <v>16</v>
      </c>
      <c r="E22" s="49">
        <v>0</v>
      </c>
      <c r="F22" s="50"/>
    </row>
    <row r="23" spans="2:6" ht="15">
      <c r="B23" s="4" t="s">
        <v>39</v>
      </c>
      <c r="C23" s="4" t="s">
        <v>40</v>
      </c>
      <c r="D23" s="5" t="s">
        <v>16</v>
      </c>
      <c r="E23" s="49">
        <v>0</v>
      </c>
      <c r="F23" s="50"/>
    </row>
    <row r="24" spans="2:6" ht="15">
      <c r="B24" s="6" t="s">
        <v>41</v>
      </c>
      <c r="C24" s="6" t="s">
        <v>42</v>
      </c>
      <c r="D24" s="7" t="s">
        <v>16</v>
      </c>
      <c r="E24" s="45">
        <f>E18</f>
        <v>836956.86</v>
      </c>
      <c r="F24" s="46"/>
    </row>
    <row r="25" spans="2:6" ht="15">
      <c r="B25" s="4" t="s">
        <v>43</v>
      </c>
      <c r="C25" s="4" t="s">
        <v>44</v>
      </c>
      <c r="D25" s="5" t="s">
        <v>16</v>
      </c>
      <c r="E25" s="51">
        <v>0</v>
      </c>
      <c r="F25" s="52"/>
    </row>
    <row r="26" spans="2:6" ht="14.25" customHeight="1">
      <c r="B26" s="4" t="s">
        <v>45</v>
      </c>
      <c r="C26" s="4" t="s">
        <v>46</v>
      </c>
      <c r="D26" s="5" t="s">
        <v>16</v>
      </c>
      <c r="E26" s="51">
        <v>0</v>
      </c>
      <c r="F26" s="52"/>
    </row>
    <row r="27" spans="2:6" ht="15">
      <c r="B27" s="6" t="s">
        <v>47</v>
      </c>
      <c r="C27" s="6" t="s">
        <v>48</v>
      </c>
      <c r="D27" s="7" t="s">
        <v>16</v>
      </c>
      <c r="E27" s="45">
        <f>E13+E14-E24</f>
        <v>154959.65000000002</v>
      </c>
      <c r="F27" s="46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53" t="s">
        <v>187</v>
      </c>
      <c r="F29" s="54"/>
    </row>
    <row r="30" spans="2:6" ht="14.25" customHeight="1">
      <c r="B30" s="10" t="s">
        <v>52</v>
      </c>
      <c r="C30" s="11" t="s">
        <v>53</v>
      </c>
      <c r="D30" s="12" t="s">
        <v>16</v>
      </c>
      <c r="E30" s="55">
        <f>E17</f>
        <v>214842.2448</v>
      </c>
      <c r="F30" s="5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81640.05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6445.27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58007.41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38671.6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30077.91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3" t="s">
        <v>188</v>
      </c>
      <c r="F37" s="54"/>
    </row>
    <row r="38" spans="2:6" ht="14.25" customHeight="1">
      <c r="B38" s="10" t="s">
        <v>55</v>
      </c>
      <c r="C38" s="11" t="s">
        <v>53</v>
      </c>
      <c r="D38" s="12" t="s">
        <v>16</v>
      </c>
      <c r="E38" s="47">
        <f>SUM(F40:F44)</f>
        <v>421664.8758195968</v>
      </c>
      <c r="F38" s="4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109414.80412068985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109371.40951485888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2752.7311840480975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197640.995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7">
        <v>2484.9359999999997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3" t="s">
        <v>186</v>
      </c>
      <c r="F45" s="54"/>
    </row>
    <row r="46" spans="2:6" ht="14.25" customHeight="1">
      <c r="B46" s="10" t="s">
        <v>57</v>
      </c>
      <c r="C46" s="11" t="s">
        <v>53</v>
      </c>
      <c r="D46" s="12" t="s">
        <v>16</v>
      </c>
      <c r="E46" s="47">
        <f>SUM(F48:F50)</f>
        <v>321729.5670440025</v>
      </c>
      <c r="F46" s="4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6">
        <v>9357.31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6">
        <v>141304.06200000006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171068.19504400247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6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173083.38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257019.7500000001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508.63601170222347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632005.76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596012.64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135533.98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632005.76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596012.64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135533.98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2881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230437.97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v>217526.81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30039.01-2909.03</f>
        <v>27129.98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230437.97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217526.81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27129.98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5519.29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144065.9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v>136763.33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26946.91-2571.85</f>
        <v>24375.06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144065.9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136763.33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24375.06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8478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101981.6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96353.05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17529.07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101981.6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96353.05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17529.07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113802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257814.09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245784.84+24.92+35.23</f>
        <v>245844.99000000002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44089.73-2953.54-7411.96</f>
        <v>33724.23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257814.09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245844.99000000002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33724.23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218.2977801840823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7">
        <v>72575.28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7">
        <v>71038.97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7">
        <v>10131.87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7">
        <f>F117</f>
        <v>72575.28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7">
        <f>F118</f>
        <v>71038.97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7">
        <f>F119</f>
        <v>10131.87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2255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4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150400</v>
      </c>
    </row>
    <row r="133" ht="15">
      <c r="F133" s="1">
        <v>3</v>
      </c>
    </row>
  </sheetData>
  <sheetProtection/>
  <mergeCells count="37"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  <mergeCell ref="E11:F11"/>
    <mergeCell ref="E12:F12"/>
    <mergeCell ref="B56:F56"/>
    <mergeCell ref="B63:F63"/>
    <mergeCell ref="B51:F51"/>
    <mergeCell ref="E29:F29"/>
    <mergeCell ref="E30:F30"/>
    <mergeCell ref="E37:F37"/>
    <mergeCell ref="E45:F45"/>
    <mergeCell ref="E46:F46"/>
    <mergeCell ref="B129:F129"/>
    <mergeCell ref="E13:F13"/>
    <mergeCell ref="E14:F14"/>
    <mergeCell ref="E38:F38"/>
    <mergeCell ref="B28:F28"/>
    <mergeCell ref="E23:F23"/>
    <mergeCell ref="E20:F20"/>
    <mergeCell ref="E25:F25"/>
    <mergeCell ref="B124:F124"/>
    <mergeCell ref="E27:F2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2018-03-27T01:09:22Z</cp:lastPrinted>
  <dcterms:created xsi:type="dcterms:W3CDTF">2018-01-17T04:16:34Z</dcterms:created>
  <dcterms:modified xsi:type="dcterms:W3CDTF">2021-03-22T04:13:27Z</dcterms:modified>
  <cp:category/>
  <cp:version/>
  <cp:contentType/>
  <cp:contentStatus/>
</cp:coreProperties>
</file>