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20" windowWidth="1251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<sst xmlns="http://schemas.openxmlformats.org/spreadsheetml/2006/main" count="414" uniqueCount="208">
  <si>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</si>
  <si>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</si>
  <si>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</si>
  <si>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</si>
  <si>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</si>
  <si>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</si>
  <si>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</si>
  <si>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</si>
  <si>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</si>
  <si>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</si>
  <si>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</si>
  <si>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</si>
  <si>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</si>
  <si>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</si>
  <si>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</si>
  <si>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</si>
  <si>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</si>
  <si>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</si>
  <si>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</si>
  <si>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</si>
  <si>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</si>
  <si>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</si>
  <si>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</si>
  <si>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</si>
  <si>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</si>
  <si>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</si>
  <si>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</si>
  <si>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</si>
  <si>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</si>
  <si>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</si>
  <si>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</si>
  <si>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</si>
  <si>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</si>
  <si>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</si>
  <si>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</si>
  <si>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</si>
  <si>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</si>
  <si>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</si>
  <si>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</si>
  <si>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</si>
  <si>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</si>
  <si>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</si>
  <si>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</si>
  <si>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</si>
  <si>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</si>
  <si>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</si>
  <si>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</si>
  <si>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</si>
  <si>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</si>
  <si>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</si>
  <si>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</si>
  <si>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</si>
  <si>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</si>
  <si>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</si>
  <si>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</si>
  <si>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</si>
  <si>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</si>
  <si>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</si>
  <si>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</si>
  <si>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</si>
  <si>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</si>
  <si>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</si>
  <si>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</si>
  <si>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</si>
  <si>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</si>
  <si>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</si>
  <si>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</si>
  <si>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</si>
  <si>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</si>
  <si>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</si>
  <si>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</si>
  <si>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</si>
  <si>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</si>
  <si>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</si>
  <si>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</si>
  <si>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</si>
  <si>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</si>
  <si>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</si>
  <si>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</si>
  <si>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</si>
  <si>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</si>
  <si>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</si>
  <si>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</si>
  <si>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</si>
  <si>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</si>
  <si>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</si>
  <si>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</si>
  <si>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</si>
  <si>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</si>
  <si>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</si>
  <si>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</si>
  <si>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</si>
  <si>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</si>
  <si>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</si>
  <si>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</si>
  <si>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</si>
  <si>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</si>
  <si>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</si>
  <si>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</si>
  <si>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</si>
  <si>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</si>
  <si>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</si>
  <si>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</si>
  <si>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</si>
  <si>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</si>
  <si>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</si>
  <si>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</si>
  <si>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</si>
  <si>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</si>
  <si>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</si>
  <si>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</si>
  <si>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</si>
  <si>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</si>
  <si>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</si>
  <si>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</si>
  <si>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</si>
  <si>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</si>
  <si>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</si>
  <si>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</si>
  <si>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</si>
  <si>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</si>
  <si>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</si>
  <si>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</si>
  <si>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</si>
  <si>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</si>
  <si>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</si>
  <si>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</si>
  <si>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</si>
  <si>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</si>
  <si>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</si>
  <si>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</si>
  <si>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</si>
  <si>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</si>
  <si>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</si>
  <si>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</si>
  <si>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</si>
  <si>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</si>
  <si>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</si>
  <si>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</si>
  <si>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</si>
  <si>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</si>
  <si>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</si>
  <si>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</si>
  <si>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</si>
  <si>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</si>
  <si>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</si>
  <si>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</si>
  <si>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</si>
  <si>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</si>
  <si>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</si>
  <si>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</si>
  <si>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</si>
  <si>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</si>
  <si>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</si>
  <si>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</si>
  <si>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</si>
  <si>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</si>
  <si>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</si>
  <si>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</si>
  <si>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</si>
  <si>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</si>
  <si>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</si>
  <si>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</si>
  <si>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</si>
  <si>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</si>
  <si>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</si>
  <si>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</si>
  <si>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</si>
  <si>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</si>
  <si>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</si>
  <si>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</si>
  <si>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</si>
  <si>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</si>
  <si>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</si>
  <si>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</si>
  <si>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</si>
  <si>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</si>
  <si>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</si>
  <si>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</si>
  <si>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</si>
  <si>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</si>
  <si>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</si>
  <si>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</si>
  <si>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</si>
  <si>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</si>
  <si>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</si>
  <si>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</si>
  <si>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</si>
  <si>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</si>
  <si>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</si>
  <si>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</si>
  <si>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</si>
  <si>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</si>
  <si>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</si>
  <si>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</si>
  <si>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</si>
  <si>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36а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</si>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</sst>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2"/>
  <sheetViews>
    <sheetView tabSelected="1" view="pageBreakPreview" zoomScaleSheetLayoutView="100" zoomScalePageLayoutView="0" workbookViewId="0" topLeftCell="B70">
      <selection activeCell="F86" sqref="F8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50" t="s">
        <v>0</v>
      </c>
      <c r="C2" s="50"/>
      <c r="D2" s="50"/>
      <c r="E2" s="50"/>
      <c r="F2" s="50"/>
    </row>
    <row r="3" spans="2:6" ht="6" customHeight="1">
      <c r="B3" s="2"/>
      <c r="C3" s="2"/>
      <c r="D3" s="2"/>
      <c r="E3" s="2"/>
      <c r="F3" s="2"/>
    </row>
    <row r="4" spans="2:6" ht="15">
      <c r="B4" s="51" t="s">
        <v>196</v>
      </c>
      <c r="C4" s="51"/>
      <c r="D4" s="51"/>
      <c r="E4" s="51"/>
      <c r="F4" s="51"/>
    </row>
    <row r="5" spans="2:6" ht="15">
      <c r="B5" s="52" t="s">
        <v>1</v>
      </c>
      <c r="C5" s="52"/>
      <c r="D5" s="52"/>
      <c r="E5" s="52"/>
      <c r="F5" s="52"/>
    </row>
    <row r="6" spans="2:6" ht="15">
      <c r="B6" s="3" t="s">
        <v>2</v>
      </c>
      <c r="C6" s="3" t="s">
        <v>3</v>
      </c>
      <c r="D6" s="3" t="s">
        <v>4</v>
      </c>
      <c r="E6" s="53" t="s">
        <v>5</v>
      </c>
      <c r="F6" s="54"/>
    </row>
    <row r="7" spans="2:6" ht="15">
      <c r="B7" s="4" t="s">
        <v>6</v>
      </c>
      <c r="C7" s="4" t="s">
        <v>7</v>
      </c>
      <c r="D7" s="5" t="s">
        <v>8</v>
      </c>
      <c r="E7" s="55">
        <v>44286</v>
      </c>
      <c r="F7" s="56"/>
    </row>
    <row r="8" spans="2:6" ht="15">
      <c r="B8" s="4" t="s">
        <v>9</v>
      </c>
      <c r="C8" s="4" t="s">
        <v>10</v>
      </c>
      <c r="D8" s="5" t="s">
        <v>8</v>
      </c>
      <c r="E8" s="48">
        <v>43831</v>
      </c>
      <c r="F8" s="49"/>
    </row>
    <row r="9" spans="2:6" ht="15">
      <c r="B9" s="4" t="s">
        <v>11</v>
      </c>
      <c r="C9" s="4" t="s">
        <v>12</v>
      </c>
      <c r="D9" s="5" t="s">
        <v>8</v>
      </c>
      <c r="E9" s="48">
        <v>44196</v>
      </c>
      <c r="F9" s="49"/>
    </row>
    <row r="10" spans="2:6" ht="28.5" customHeight="1">
      <c r="B10" s="31" t="s">
        <v>13</v>
      </c>
      <c r="C10" s="32"/>
      <c r="D10" s="32"/>
      <c r="E10" s="32"/>
      <c r="F10" s="33"/>
    </row>
    <row r="11" spans="2:6" ht="15">
      <c r="B11" s="4" t="s">
        <v>14</v>
      </c>
      <c r="C11" s="4" t="s">
        <v>15</v>
      </c>
      <c r="D11" s="5" t="s">
        <v>16</v>
      </c>
      <c r="E11" s="46">
        <v>0</v>
      </c>
      <c r="F11" s="47"/>
    </row>
    <row r="12" spans="2:6" ht="30">
      <c r="B12" s="4" t="s">
        <v>17</v>
      </c>
      <c r="C12" s="4" t="s">
        <v>18</v>
      </c>
      <c r="D12" s="5" t="s">
        <v>16</v>
      </c>
      <c r="E12" s="46">
        <v>0</v>
      </c>
      <c r="F12" s="47"/>
    </row>
    <row r="13" spans="2:6" ht="15">
      <c r="B13" s="4" t="s">
        <v>19</v>
      </c>
      <c r="C13" s="4" t="s">
        <v>20</v>
      </c>
      <c r="D13" s="5" t="s">
        <v>16</v>
      </c>
      <c r="E13" s="42">
        <v>103462.53</v>
      </c>
      <c r="F13" s="43"/>
    </row>
    <row r="14" spans="2:8" ht="28.5">
      <c r="B14" s="6" t="s">
        <v>21</v>
      </c>
      <c r="C14" s="6" t="s">
        <v>22</v>
      </c>
      <c r="D14" s="7" t="s">
        <v>16</v>
      </c>
      <c r="E14" s="44">
        <v>621973.88</v>
      </c>
      <c r="F14" s="45"/>
      <c r="H14" s="8">
        <f>SUM(E30,E38,E46)</f>
        <v>731527.3708992394</v>
      </c>
    </row>
    <row r="15" spans="2:6" ht="15">
      <c r="B15" s="4" t="s">
        <v>23</v>
      </c>
      <c r="C15" s="4" t="s">
        <v>24</v>
      </c>
      <c r="D15" s="5" t="s">
        <v>16</v>
      </c>
      <c r="E15" s="42">
        <f>E14*44%</f>
        <v>273668.5072</v>
      </c>
      <c r="F15" s="43"/>
    </row>
    <row r="16" spans="2:6" ht="15">
      <c r="B16" s="4" t="s">
        <v>25</v>
      </c>
      <c r="C16" s="9" t="s">
        <v>26</v>
      </c>
      <c r="D16" s="5" t="s">
        <v>16</v>
      </c>
      <c r="E16" s="42">
        <f>E14*32%</f>
        <v>199031.6416</v>
      </c>
      <c r="F16" s="43"/>
    </row>
    <row r="17" spans="2:6" ht="15">
      <c r="B17" s="4" t="s">
        <v>27</v>
      </c>
      <c r="C17" s="4" t="s">
        <v>28</v>
      </c>
      <c r="D17" s="5" t="s">
        <v>16</v>
      </c>
      <c r="E17" s="42">
        <f>E14*24%</f>
        <v>149273.7312</v>
      </c>
      <c r="F17" s="43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577432.33</v>
      </c>
      <c r="F18" s="45"/>
    </row>
    <row r="19" spans="2:6" ht="30">
      <c r="B19" s="4" t="s">
        <v>31</v>
      </c>
      <c r="C19" s="4" t="s">
        <v>32</v>
      </c>
      <c r="D19" s="5" t="s">
        <v>16</v>
      </c>
      <c r="E19" s="42">
        <f>577209.44+222.89</f>
        <v>577432.33</v>
      </c>
      <c r="F19" s="43"/>
    </row>
    <row r="20" spans="2:6" ht="30">
      <c r="B20" s="4" t="s">
        <v>33</v>
      </c>
      <c r="C20" s="4" t="s">
        <v>34</v>
      </c>
      <c r="D20" s="5" t="s">
        <v>16</v>
      </c>
      <c r="E20" s="46">
        <v>0</v>
      </c>
      <c r="F20" s="47"/>
    </row>
    <row r="21" spans="2:6" ht="15">
      <c r="B21" s="4" t="s">
        <v>35</v>
      </c>
      <c r="C21" s="4" t="s">
        <v>36</v>
      </c>
      <c r="D21" s="5" t="s">
        <v>16</v>
      </c>
      <c r="E21" s="46">
        <v>0</v>
      </c>
      <c r="F21" s="47"/>
    </row>
    <row r="22" spans="2:6" ht="15">
      <c r="B22" s="4" t="s">
        <v>37</v>
      </c>
      <c r="C22" s="4" t="s">
        <v>38</v>
      </c>
      <c r="D22" s="5" t="s">
        <v>16</v>
      </c>
      <c r="E22" s="46">
        <v>0</v>
      </c>
      <c r="F22" s="47"/>
    </row>
    <row r="23" spans="2:6" ht="15">
      <c r="B23" s="4" t="s">
        <v>39</v>
      </c>
      <c r="C23" s="4" t="s">
        <v>40</v>
      </c>
      <c r="D23" s="5" t="s">
        <v>16</v>
      </c>
      <c r="E23" s="46">
        <v>0</v>
      </c>
      <c r="F23" s="47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577432.33</v>
      </c>
      <c r="F24" s="45"/>
    </row>
    <row r="25" spans="2:6" ht="15">
      <c r="B25" s="4" t="s">
        <v>43</v>
      </c>
      <c r="C25" s="4" t="s">
        <v>44</v>
      </c>
      <c r="D25" s="5" t="s">
        <v>16</v>
      </c>
      <c r="E25" s="40">
        <v>0</v>
      </c>
      <c r="F25" s="41"/>
    </row>
    <row r="26" spans="2:6" ht="14.25" customHeight="1">
      <c r="B26" s="4" t="s">
        <v>45</v>
      </c>
      <c r="C26" s="4" t="s">
        <v>46</v>
      </c>
      <c r="D26" s="5" t="s">
        <v>16</v>
      </c>
      <c r="E26" s="40">
        <v>0</v>
      </c>
      <c r="F26" s="41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148004.08000000007</v>
      </c>
      <c r="F27" s="45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10" t="s">
        <v>50</v>
      </c>
      <c r="C29" s="11" t="s">
        <v>51</v>
      </c>
      <c r="D29" s="12" t="s">
        <v>8</v>
      </c>
      <c r="E29" s="34" t="s">
        <v>187</v>
      </c>
      <c r="F29" s="35"/>
    </row>
    <row r="30" spans="2:6" ht="14.25" customHeight="1">
      <c r="B30" s="10" t="s">
        <v>52</v>
      </c>
      <c r="C30" s="11" t="s">
        <v>53</v>
      </c>
      <c r="D30" s="12" t="s">
        <v>16</v>
      </c>
      <c r="E30" s="36">
        <f>E17</f>
        <v>149273.7312</v>
      </c>
      <c r="F30" s="37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56724.02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4478.21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40303.91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26869.27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20898.32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4" t="s">
        <v>188</v>
      </c>
      <c r="F37" s="35"/>
    </row>
    <row r="38" spans="2:6" ht="14.25" customHeight="1">
      <c r="B38" s="10" t="s">
        <v>55</v>
      </c>
      <c r="C38" s="11" t="s">
        <v>53</v>
      </c>
      <c r="D38" s="12" t="s">
        <v>16</v>
      </c>
      <c r="E38" s="38">
        <f>SUM(F40:F44)</f>
        <v>410829.3096992395</v>
      </c>
      <c r="F38" s="39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53788.39425577489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149074.2344991326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2341.332944332046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203511.78799999997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7">
        <v>2113.56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4" t="s">
        <v>186</v>
      </c>
      <c r="F45" s="35"/>
    </row>
    <row r="46" spans="2:6" ht="14.25" customHeight="1">
      <c r="B46" s="10" t="s">
        <v>57</v>
      </c>
      <c r="C46" s="11" t="s">
        <v>53</v>
      </c>
      <c r="D46" s="12" t="s">
        <v>16</v>
      </c>
      <c r="E46" s="38">
        <f>SUM(F48:F50)</f>
        <v>171424.32999999996</v>
      </c>
      <c r="F46" s="39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29437.739999999998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141986.58999999997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1" t="s">
        <v>58</v>
      </c>
      <c r="C51" s="32"/>
      <c r="D51" s="32"/>
      <c r="E51" s="32"/>
      <c r="F51" s="33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4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4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1" t="s">
        <v>68</v>
      </c>
      <c r="C56" s="32"/>
      <c r="D56" s="32"/>
      <c r="E56" s="32"/>
      <c r="F56" s="33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262901.01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F59+F67+F77+F87+F97-F68-F78-F88-F98+F107-F108+F119</f>
        <v>343982.0300000002</v>
      </c>
    </row>
    <row r="63" spans="2:6" ht="28.5" customHeight="1">
      <c r="B63" s="31" t="s">
        <v>75</v>
      </c>
      <c r="C63" s="32"/>
      <c r="D63" s="32"/>
      <c r="E63" s="32"/>
      <c r="F63" s="33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678.0003233082707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837715.72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785848.48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184267.84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837715.72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785848.48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184267.84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3128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197651.6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v>200368.11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35841.35-9875.88</f>
        <v>25965.47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197651.6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200368.11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25965.47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5390.62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105550.55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f>103762.73+4.71</f>
        <v>103767.44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25213.45-26.94</f>
        <v>25186.510000000002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105550.55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103767.44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25186.510000000002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8654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76411.54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76793.99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17383.94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76411.54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76793.99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17383.94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116076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261056.47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243740.26+8.21+12.81</f>
        <v>243761.28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69405.19+84.85-2798.44</f>
        <v>66691.6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261056.47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243761.28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66691.6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1:6" ht="15">
      <c r="A114" s="28" t="s">
        <v>198</v>
      </c>
      <c r="B114" s="28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1:6" ht="15">
      <c r="A115" s="28" t="s">
        <v>199</v>
      </c>
      <c r="B115" s="28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1:6" ht="15">
      <c r="A116" s="28" t="s">
        <v>200</v>
      </c>
      <c r="B116" s="28" t="s">
        <v>200</v>
      </c>
      <c r="C116" s="4" t="s">
        <v>83</v>
      </c>
      <c r="D116" s="5" t="s">
        <v>84</v>
      </c>
      <c r="E116" s="5"/>
      <c r="F116" s="27">
        <f>F117/332.46</f>
        <v>281.2312458641641</v>
      </c>
    </row>
    <row r="117" spans="1:6" ht="15">
      <c r="A117" s="28" t="s">
        <v>201</v>
      </c>
      <c r="B117" s="28" t="s">
        <v>201</v>
      </c>
      <c r="C117" s="4" t="s">
        <v>86</v>
      </c>
      <c r="D117" s="5" t="s">
        <v>16</v>
      </c>
      <c r="E117" s="5"/>
      <c r="F117" s="27">
        <v>93498.14</v>
      </c>
    </row>
    <row r="118" spans="1:6" ht="15">
      <c r="A118" s="28" t="s">
        <v>202</v>
      </c>
      <c r="B118" s="28" t="s">
        <v>202</v>
      </c>
      <c r="C118" s="4" t="s">
        <v>88</v>
      </c>
      <c r="D118" s="5" t="s">
        <v>16</v>
      </c>
      <c r="E118" s="5"/>
      <c r="F118" s="27">
        <v>91518.93</v>
      </c>
    </row>
    <row r="119" spans="1:6" ht="15">
      <c r="A119" s="28" t="s">
        <v>203</v>
      </c>
      <c r="B119" s="28" t="s">
        <v>203</v>
      </c>
      <c r="C119" s="4" t="s">
        <v>90</v>
      </c>
      <c r="D119" s="5" t="s">
        <v>16</v>
      </c>
      <c r="E119" s="5"/>
      <c r="F119" s="27">
        <v>13234.44</v>
      </c>
    </row>
    <row r="120" spans="1:6" ht="30">
      <c r="A120" s="28" t="s">
        <v>204</v>
      </c>
      <c r="B120" s="28" t="s">
        <v>204</v>
      </c>
      <c r="C120" s="4" t="s">
        <v>92</v>
      </c>
      <c r="D120" s="5" t="s">
        <v>16</v>
      </c>
      <c r="E120" s="5"/>
      <c r="F120" s="27">
        <f>F117</f>
        <v>93498.14</v>
      </c>
    </row>
    <row r="121" spans="1:6" ht="30">
      <c r="A121" s="28" t="s">
        <v>205</v>
      </c>
      <c r="B121" s="28" t="s">
        <v>205</v>
      </c>
      <c r="C121" s="4" t="s">
        <v>94</v>
      </c>
      <c r="D121" s="5" t="s">
        <v>16</v>
      </c>
      <c r="E121" s="5"/>
      <c r="F121" s="27">
        <f>F118</f>
        <v>91518.93</v>
      </c>
    </row>
    <row r="122" spans="1:6" ht="30">
      <c r="A122" s="28" t="s">
        <v>206</v>
      </c>
      <c r="B122" s="28" t="s">
        <v>206</v>
      </c>
      <c r="C122" s="4" t="s">
        <v>96</v>
      </c>
      <c r="D122" s="5" t="s">
        <v>16</v>
      </c>
      <c r="E122" s="5"/>
      <c r="F122" s="27">
        <f>F119</f>
        <v>13234.44</v>
      </c>
    </row>
    <row r="123" spans="1:6" ht="30">
      <c r="A123" s="28" t="s">
        <v>207</v>
      </c>
      <c r="B123" s="28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1" t="s">
        <v>145</v>
      </c>
      <c r="C124" s="32"/>
      <c r="D124" s="32"/>
      <c r="E124" s="32"/>
      <c r="F124" s="33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4499</v>
      </c>
    </row>
    <row r="129" spans="2:6" ht="28.5" customHeight="1">
      <c r="B129" s="31" t="s">
        <v>151</v>
      </c>
      <c r="C129" s="32"/>
      <c r="D129" s="32"/>
      <c r="E129" s="32"/>
      <c r="F129" s="33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30">
        <v>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30">
        <v>2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50000</v>
      </c>
    </row>
  </sheetData>
  <sheetProtection/>
  <mergeCells count="37">
    <mergeCell ref="B63:F63"/>
    <mergeCell ref="B124:F124"/>
    <mergeCell ref="B129:F129"/>
    <mergeCell ref="B2:F2"/>
    <mergeCell ref="B4:F4"/>
    <mergeCell ref="B5:F5"/>
    <mergeCell ref="B10:F10"/>
    <mergeCell ref="E6:F6"/>
    <mergeCell ref="E7:F7"/>
    <mergeCell ref="E26:F26"/>
    <mergeCell ref="E27:F27"/>
    <mergeCell ref="E21:F21"/>
    <mergeCell ref="B56:F56"/>
    <mergeCell ref="E8:F8"/>
    <mergeCell ref="E9:F9"/>
    <mergeCell ref="E13:F13"/>
    <mergeCell ref="E14:F14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3:F23"/>
    <mergeCell ref="E20:F20"/>
    <mergeCell ref="E22:F22"/>
    <mergeCell ref="B28:F28"/>
    <mergeCell ref="B51:F51"/>
    <mergeCell ref="E29:F29"/>
    <mergeCell ref="E30:F30"/>
    <mergeCell ref="E37:F37"/>
    <mergeCell ref="E45:F45"/>
    <mergeCell ref="E46:F46"/>
    <mergeCell ref="E38:F3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2018-03-26T02:37:06Z</cp:lastPrinted>
  <dcterms:created xsi:type="dcterms:W3CDTF">2018-01-17T04:16:34Z</dcterms:created>
  <dcterms:modified xsi:type="dcterms:W3CDTF">2021-03-22T03:53:27Z</dcterms:modified>
  <cp:category/>
  <cp:version/>
  <cp:contentType/>
  <cp:contentStatus/>
</cp:coreProperties>
</file>