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06" windowWidth="11505" windowHeight="949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<sst xmlns="http://schemas.openxmlformats.org/spreadsheetml/2006/main" count="404" uniqueCount="208">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</sst>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13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3.7109375" style="1" customWidth="1"/>
    <col min="9" max="16384" width="9.140625" style="1" customWidth="1"/>
  </cols>
  <sheetData>
    <row r="1" ht="6" customHeight="1"/>
    <row r="2" spans="2:6" ht="28.5" customHeight="1">
      <c r="B2" s="31" t="s">
        <v>0</v>
      </c>
      <c r="C2" s="31"/>
      <c r="D2" s="31"/>
      <c r="E2" s="31"/>
      <c r="F2" s="31"/>
    </row>
    <row r="3" spans="2:6" ht="6" customHeight="1">
      <c r="B3" s="2"/>
      <c r="C3" s="2"/>
      <c r="D3" s="2"/>
      <c r="E3" s="2"/>
      <c r="F3" s="2"/>
    </row>
    <row r="4" spans="2:6" ht="15">
      <c r="B4" s="32" t="s">
        <v>196</v>
      </c>
      <c r="C4" s="32"/>
      <c r="D4" s="32"/>
      <c r="E4" s="32"/>
      <c r="F4" s="32"/>
    </row>
    <row r="5" spans="2:6" ht="15">
      <c r="B5" s="33" t="s">
        <v>1</v>
      </c>
      <c r="C5" s="33"/>
      <c r="D5" s="33"/>
      <c r="E5" s="33"/>
      <c r="F5" s="33"/>
    </row>
    <row r="6" spans="2:6" ht="15">
      <c r="B6" s="3" t="s">
        <v>2</v>
      </c>
      <c r="C6" s="3" t="s">
        <v>3</v>
      </c>
      <c r="D6" s="3" t="s">
        <v>4</v>
      </c>
      <c r="E6" s="37" t="s">
        <v>5</v>
      </c>
      <c r="F6" s="38"/>
    </row>
    <row r="7" spans="2:6" ht="15">
      <c r="B7" s="4" t="s">
        <v>6</v>
      </c>
      <c r="C7" s="4" t="s">
        <v>7</v>
      </c>
      <c r="D7" s="5" t="s">
        <v>8</v>
      </c>
      <c r="E7" s="39">
        <v>44286</v>
      </c>
      <c r="F7" s="40"/>
    </row>
    <row r="8" spans="2:6" ht="15">
      <c r="B8" s="4" t="s">
        <v>9</v>
      </c>
      <c r="C8" s="4" t="s">
        <v>10</v>
      </c>
      <c r="D8" s="5" t="s">
        <v>8</v>
      </c>
      <c r="E8" s="41">
        <v>43831</v>
      </c>
      <c r="F8" s="42"/>
    </row>
    <row r="9" spans="2:6" ht="15">
      <c r="B9" s="4" t="s">
        <v>11</v>
      </c>
      <c r="C9" s="4" t="s">
        <v>12</v>
      </c>
      <c r="D9" s="5" t="s">
        <v>8</v>
      </c>
      <c r="E9" s="41">
        <v>44196</v>
      </c>
      <c r="F9" s="42"/>
    </row>
    <row r="10" spans="2:6" ht="28.5" customHeight="1">
      <c r="B10" s="34" t="s">
        <v>13</v>
      </c>
      <c r="C10" s="35"/>
      <c r="D10" s="35"/>
      <c r="E10" s="35"/>
      <c r="F10" s="36"/>
    </row>
    <row r="11" spans="2:6" ht="15">
      <c r="B11" s="4" t="s">
        <v>14</v>
      </c>
      <c r="C11" s="4" t="s">
        <v>15</v>
      </c>
      <c r="D11" s="5" t="s">
        <v>16</v>
      </c>
      <c r="E11" s="53">
        <v>0</v>
      </c>
      <c r="F11" s="54"/>
    </row>
    <row r="12" spans="2:6" ht="30">
      <c r="B12" s="4" t="s">
        <v>17</v>
      </c>
      <c r="C12" s="4" t="s">
        <v>18</v>
      </c>
      <c r="D12" s="5" t="s">
        <v>16</v>
      </c>
      <c r="E12" s="53">
        <v>0</v>
      </c>
      <c r="F12" s="54"/>
    </row>
    <row r="13" spans="2:6" ht="15">
      <c r="B13" s="4" t="s">
        <v>19</v>
      </c>
      <c r="C13" s="4" t="s">
        <v>20</v>
      </c>
      <c r="D13" s="5" t="s">
        <v>16</v>
      </c>
      <c r="E13" s="29">
        <v>542988.29</v>
      </c>
      <c r="F13" s="30"/>
    </row>
    <row r="14" spans="2:8" ht="28.5">
      <c r="B14" s="6" t="s">
        <v>21</v>
      </c>
      <c r="C14" s="6" t="s">
        <v>22</v>
      </c>
      <c r="D14" s="7" t="s">
        <v>16</v>
      </c>
      <c r="E14" s="49">
        <v>2446286.55</v>
      </c>
      <c r="F14" s="50"/>
      <c r="H14" s="8">
        <f>SUM(E30,E38,E46)</f>
        <v>2721543.7864297656</v>
      </c>
    </row>
    <row r="15" spans="2:6" ht="15">
      <c r="B15" s="4" t="s">
        <v>23</v>
      </c>
      <c r="C15" s="4" t="s">
        <v>24</v>
      </c>
      <c r="D15" s="5" t="s">
        <v>16</v>
      </c>
      <c r="E15" s="29">
        <f>E14*44%</f>
        <v>1076366.082</v>
      </c>
      <c r="F15" s="30"/>
    </row>
    <row r="16" spans="2:6" ht="15">
      <c r="B16" s="4" t="s">
        <v>25</v>
      </c>
      <c r="C16" s="9" t="s">
        <v>26</v>
      </c>
      <c r="D16" s="5" t="s">
        <v>16</v>
      </c>
      <c r="E16" s="29">
        <f>E14*32%</f>
        <v>782811.696</v>
      </c>
      <c r="F16" s="30"/>
    </row>
    <row r="17" spans="2:6" ht="15">
      <c r="B17" s="4" t="s">
        <v>27</v>
      </c>
      <c r="C17" s="4" t="s">
        <v>28</v>
      </c>
      <c r="D17" s="5" t="s">
        <v>16</v>
      </c>
      <c r="E17" s="29">
        <f>E14*24%</f>
        <v>587108.7719999999</v>
      </c>
      <c r="F17" s="30"/>
    </row>
    <row r="18" spans="2:6" ht="15">
      <c r="B18" s="6" t="s">
        <v>29</v>
      </c>
      <c r="C18" s="6" t="s">
        <v>30</v>
      </c>
      <c r="D18" s="7" t="s">
        <v>16</v>
      </c>
      <c r="E18" s="49">
        <f>SUM(E19:F23)</f>
        <v>2422307.91</v>
      </c>
      <c r="F18" s="50"/>
    </row>
    <row r="19" spans="2:6" ht="30">
      <c r="B19" s="4" t="s">
        <v>31</v>
      </c>
      <c r="C19" s="4" t="s">
        <v>32</v>
      </c>
      <c r="D19" s="5" t="s">
        <v>16</v>
      </c>
      <c r="E19" s="29">
        <f>2421651.06+656.85</f>
        <v>2422307.91</v>
      </c>
      <c r="F19" s="30"/>
    </row>
    <row r="20" spans="2:6" ht="30">
      <c r="B20" s="4" t="s">
        <v>33</v>
      </c>
      <c r="C20" s="4" t="s">
        <v>34</v>
      </c>
      <c r="D20" s="5" t="s">
        <v>16</v>
      </c>
      <c r="E20" s="53">
        <v>0</v>
      </c>
      <c r="F20" s="54"/>
    </row>
    <row r="21" spans="2:6" ht="15">
      <c r="B21" s="4" t="s">
        <v>35</v>
      </c>
      <c r="C21" s="4" t="s">
        <v>36</v>
      </c>
      <c r="D21" s="5" t="s">
        <v>16</v>
      </c>
      <c r="E21" s="53">
        <v>0</v>
      </c>
      <c r="F21" s="54"/>
    </row>
    <row r="22" spans="2:6" ht="15">
      <c r="B22" s="4" t="s">
        <v>37</v>
      </c>
      <c r="C22" s="4" t="s">
        <v>38</v>
      </c>
      <c r="D22" s="5" t="s">
        <v>16</v>
      </c>
      <c r="E22" s="53">
        <v>0</v>
      </c>
      <c r="F22" s="54"/>
    </row>
    <row r="23" spans="2:6" ht="15">
      <c r="B23" s="4" t="s">
        <v>39</v>
      </c>
      <c r="C23" s="4" t="s">
        <v>40</v>
      </c>
      <c r="D23" s="5" t="s">
        <v>16</v>
      </c>
      <c r="E23" s="53">
        <v>0</v>
      </c>
      <c r="F23" s="54"/>
    </row>
    <row r="24" spans="2:6" ht="15">
      <c r="B24" s="6" t="s">
        <v>41</v>
      </c>
      <c r="C24" s="6" t="s">
        <v>42</v>
      </c>
      <c r="D24" s="7" t="s">
        <v>16</v>
      </c>
      <c r="E24" s="49">
        <f>E18</f>
        <v>2422307.91</v>
      </c>
      <c r="F24" s="50"/>
    </row>
    <row r="25" spans="2:6" ht="15">
      <c r="B25" s="4" t="s">
        <v>43</v>
      </c>
      <c r="C25" s="4" t="s">
        <v>44</v>
      </c>
      <c r="D25" s="5" t="s">
        <v>16</v>
      </c>
      <c r="E25" s="47">
        <v>0</v>
      </c>
      <c r="F25" s="48"/>
    </row>
    <row r="26" spans="2:6" ht="14.25" customHeight="1">
      <c r="B26" s="4" t="s">
        <v>45</v>
      </c>
      <c r="C26" s="4" t="s">
        <v>46</v>
      </c>
      <c r="D26" s="5" t="s">
        <v>16</v>
      </c>
      <c r="E26" s="47">
        <v>0</v>
      </c>
      <c r="F26" s="48"/>
    </row>
    <row r="27" spans="2:6" ht="15">
      <c r="B27" s="6" t="s">
        <v>47</v>
      </c>
      <c r="C27" s="6" t="s">
        <v>48</v>
      </c>
      <c r="D27" s="7" t="s">
        <v>16</v>
      </c>
      <c r="E27" s="49">
        <f>E13+E14-E24</f>
        <v>566966.9299999997</v>
      </c>
      <c r="F27" s="50"/>
    </row>
    <row r="28" spans="2:6" ht="29.25" customHeight="1">
      <c r="B28" s="34" t="s">
        <v>49</v>
      </c>
      <c r="C28" s="35"/>
      <c r="D28" s="35"/>
      <c r="E28" s="35"/>
      <c r="F28" s="36"/>
    </row>
    <row r="29" spans="2:6" ht="31.5" customHeight="1">
      <c r="B29" s="10" t="s">
        <v>50</v>
      </c>
      <c r="C29" s="11" t="s">
        <v>51</v>
      </c>
      <c r="D29" s="12" t="s">
        <v>8</v>
      </c>
      <c r="E29" s="43" t="s">
        <v>187</v>
      </c>
      <c r="F29" s="44"/>
    </row>
    <row r="30" spans="2:6" ht="14.25" customHeight="1">
      <c r="B30" s="10" t="s">
        <v>52</v>
      </c>
      <c r="C30" s="11" t="s">
        <v>53</v>
      </c>
      <c r="D30" s="12" t="s">
        <v>16</v>
      </c>
      <c r="E30" s="45">
        <f>E17</f>
        <v>587108.7719999999</v>
      </c>
      <c r="F30" s="46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223101.33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17613.26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158519.37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105679.58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82195.23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3" t="s">
        <v>188</v>
      </c>
      <c r="F37" s="44"/>
    </row>
    <row r="38" spans="2:6" ht="14.25" customHeight="1">
      <c r="B38" s="10" t="s">
        <v>55</v>
      </c>
      <c r="C38" s="11" t="s">
        <v>53</v>
      </c>
      <c r="D38" s="12" t="s">
        <v>16</v>
      </c>
      <c r="E38" s="51">
        <f>SUM(F40:F44)</f>
        <v>1226437.8944297654</v>
      </c>
      <c r="F38" s="52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173248.779464807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244186.7839660458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7507.579198912855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794717.5317999999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6777.22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3" t="s">
        <v>186</v>
      </c>
      <c r="F45" s="44"/>
    </row>
    <row r="46" spans="2:6" ht="14.25" customHeight="1">
      <c r="B46" s="10" t="s">
        <v>57</v>
      </c>
      <c r="C46" s="11" t="s">
        <v>53</v>
      </c>
      <c r="D46" s="12" t="s">
        <v>16</v>
      </c>
      <c r="E46" s="51">
        <f>SUM(F48:F50)</f>
        <v>907997.1200000001</v>
      </c>
      <c r="F46" s="52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57723.92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322727.20000000007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527546</v>
      </c>
    </row>
    <row r="51" spans="2:6" ht="15">
      <c r="B51" s="34" t="s">
        <v>58</v>
      </c>
      <c r="C51" s="35"/>
      <c r="D51" s="35"/>
      <c r="E51" s="35"/>
      <c r="F51" s="36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4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4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4" t="s">
        <v>68</v>
      </c>
      <c r="C56" s="35"/>
      <c r="D56" s="35"/>
      <c r="E56" s="35"/>
      <c r="F56" s="36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843762.05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935545.7099999996</v>
      </c>
    </row>
    <row r="63" spans="2:6" ht="28.5" customHeight="1">
      <c r="B63" s="34" t="s">
        <v>75</v>
      </c>
      <c r="C63" s="35"/>
      <c r="D63" s="35"/>
      <c r="E63" s="35"/>
      <c r="F63" s="36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0">
        <v>1711.7620656919153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0">
        <v>2461088.07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0">
        <v>2417170.95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0">
        <v>497438.45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0">
        <f>F67</f>
        <v>2461088.07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0">
        <f>F68</f>
        <v>2417170.95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0">
        <f>F69</f>
        <v>497438.45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0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0">
        <v>7964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0">
        <v>552517.89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0">
        <f>559111.87+1.68</f>
        <v>559113.55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0">
        <f>113796.56-21478.3</f>
        <v>92318.26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0">
        <f>F77</f>
        <v>552517.89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0">
        <f>F78</f>
        <v>559113.55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0">
        <f>F79</f>
        <v>92318.26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0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0">
        <v>15359.74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0">
        <v>338493.07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0">
        <f>336931.26+3.31</f>
        <v>336934.57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0">
        <f>83696.4-2182.09</f>
        <v>81514.31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0">
        <f>F87</f>
        <v>338493.07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0">
        <f>F88</f>
        <v>336934.57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0">
        <f>F89</f>
        <v>81514.31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0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0">
        <v>21735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0">
        <v>234450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0">
        <v>236668.84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0">
        <v>55936.85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0">
        <f>F97</f>
        <v>234450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0">
        <f>F98</f>
        <v>236668.84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0">
        <f>F99</f>
        <v>55936.85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0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0">
        <v>362700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0">
        <v>786258.45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0">
        <f>765637.15+52.42+133.71</f>
        <v>765823.28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0">
        <f>146328.51+897.84-3331.12</f>
        <v>143895.23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0">
        <f>F107</f>
        <v>786258.45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0">
        <f>F108</f>
        <v>765823.28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0">
        <f>F109</f>
        <v>143895.23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0">
        <v>0</v>
      </c>
    </row>
    <row r="114" spans="2:6" ht="15">
      <c r="B114" s="26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6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6" t="s">
        <v>200</v>
      </c>
      <c r="C116" s="4" t="s">
        <v>83</v>
      </c>
      <c r="D116" s="5" t="s">
        <v>84</v>
      </c>
      <c r="E116" s="5"/>
      <c r="F116" s="20">
        <f>F117/332.46</f>
        <v>700.8243698490045</v>
      </c>
    </row>
    <row r="117" spans="2:6" ht="15">
      <c r="B117" s="26" t="s">
        <v>201</v>
      </c>
      <c r="C117" s="4" t="s">
        <v>86</v>
      </c>
      <c r="D117" s="5" t="s">
        <v>16</v>
      </c>
      <c r="E117" s="5"/>
      <c r="F117" s="20">
        <v>232996.07</v>
      </c>
    </row>
    <row r="118" spans="2:6" ht="15">
      <c r="B118" s="26" t="s">
        <v>202</v>
      </c>
      <c r="C118" s="4" t="s">
        <v>88</v>
      </c>
      <c r="D118" s="5" t="s">
        <v>16</v>
      </c>
      <c r="E118" s="5"/>
      <c r="F118" s="20">
        <v>228063.91</v>
      </c>
    </row>
    <row r="119" spans="2:6" ht="15">
      <c r="B119" s="26" t="s">
        <v>203</v>
      </c>
      <c r="C119" s="4" t="s">
        <v>90</v>
      </c>
      <c r="D119" s="5" t="s">
        <v>16</v>
      </c>
      <c r="E119" s="5"/>
      <c r="F119" s="20">
        <v>34687.37</v>
      </c>
    </row>
    <row r="120" spans="2:6" ht="30">
      <c r="B120" s="26" t="s">
        <v>204</v>
      </c>
      <c r="C120" s="4" t="s">
        <v>92</v>
      </c>
      <c r="D120" s="5" t="s">
        <v>16</v>
      </c>
      <c r="E120" s="5"/>
      <c r="F120" s="20">
        <f>F117</f>
        <v>232996.07</v>
      </c>
    </row>
    <row r="121" spans="2:6" ht="30">
      <c r="B121" s="26" t="s">
        <v>205</v>
      </c>
      <c r="C121" s="4" t="s">
        <v>94</v>
      </c>
      <c r="D121" s="5" t="s">
        <v>16</v>
      </c>
      <c r="E121" s="5"/>
      <c r="F121" s="20">
        <f>F118</f>
        <v>228063.91</v>
      </c>
    </row>
    <row r="122" spans="2:6" ht="30">
      <c r="B122" s="26" t="s">
        <v>206</v>
      </c>
      <c r="C122" s="4" t="s">
        <v>96</v>
      </c>
      <c r="D122" s="5" t="s">
        <v>16</v>
      </c>
      <c r="E122" s="5"/>
      <c r="F122" s="20">
        <f>F119</f>
        <v>34687.37</v>
      </c>
    </row>
    <row r="123" spans="2:6" ht="30">
      <c r="B123" s="26" t="s">
        <v>207</v>
      </c>
      <c r="C123" s="4" t="s">
        <v>98</v>
      </c>
      <c r="D123" s="5" t="s">
        <v>16</v>
      </c>
      <c r="E123" s="5"/>
      <c r="F123" s="20">
        <v>0</v>
      </c>
    </row>
    <row r="124" spans="2:6" ht="15">
      <c r="B124" s="34" t="s">
        <v>145</v>
      </c>
      <c r="C124" s="35"/>
      <c r="D124" s="35"/>
      <c r="E124" s="35"/>
      <c r="F124" s="36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7">
        <v>4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7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7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0">
        <v>5024</v>
      </c>
    </row>
    <row r="129" spans="2:6" ht="28.5" customHeight="1">
      <c r="B129" s="34" t="s">
        <v>151</v>
      </c>
      <c r="C129" s="35"/>
      <c r="D129" s="35"/>
      <c r="E129" s="35"/>
      <c r="F129" s="36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8">
        <v>10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8">
        <v>7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0">
        <v>185600</v>
      </c>
    </row>
  </sheetData>
  <sheetProtection/>
  <mergeCells count="37"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  <mergeCell ref="E18:F18"/>
    <mergeCell ref="B63:F63"/>
    <mergeCell ref="B124:F124"/>
    <mergeCell ref="B56:F56"/>
    <mergeCell ref="E24:F24"/>
    <mergeCell ref="E25:F25"/>
    <mergeCell ref="E27:F27"/>
    <mergeCell ref="E38:F38"/>
    <mergeCell ref="E45:F45"/>
    <mergeCell ref="E46:F46"/>
    <mergeCell ref="B28:F28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6:F16"/>
    <mergeCell ref="B2:F2"/>
    <mergeCell ref="B4:F4"/>
    <mergeCell ref="B5:F5"/>
    <mergeCell ref="B10:F10"/>
    <mergeCell ref="E6:F6"/>
    <mergeCell ref="E7:F7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2018-03-26T07:58:14Z</cp:lastPrinted>
  <dcterms:created xsi:type="dcterms:W3CDTF">2018-01-17T04:16:34Z</dcterms:created>
  <dcterms:modified xsi:type="dcterms:W3CDTF">2021-03-19T06:46:41Z</dcterms:modified>
  <cp:category/>
  <cp:version/>
  <cp:contentType/>
  <cp:contentStatus/>
</cp:coreProperties>
</file>