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0350" windowHeight="1056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<sst xmlns="http://schemas.openxmlformats.org/spreadsheetml/2006/main" count="404" uniqueCount="208">
  <si>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</si>
  <si>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</si>
  <si>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</si>
  <si>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</si>
  <si>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</si>
  <si>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</si>
  <si>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</si>
  <si>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</si>
  <si>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</si>
  <si>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</si>
  <si>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</si>
  <si>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</si>
  <si>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</si>
  <si>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</si>
  <si>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</si>
  <si>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</si>
  <si>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</si>
  <si>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</si>
  <si>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</si>
  <si>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</si>
  <si>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</si>
  <si>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</si>
  <si>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</si>
  <si>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</si>
  <si>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</si>
  <si>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</si>
  <si>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</si>
  <si>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</si>
  <si>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</si>
  <si>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</si>
  <si>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</si>
  <si>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</si>
  <si>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</si>
  <si>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</si>
  <si>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</si>
  <si>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</si>
  <si>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</si>
  <si>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</si>
  <si>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</si>
  <si>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</si>
  <si>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</si>
  <si>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</si>
  <si>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</si>
  <si>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</si>
  <si>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</si>
  <si>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</si>
  <si>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</si>
  <si>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</si>
  <si>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</si>
  <si>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</si>
  <si>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</si>
  <si>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</si>
  <si>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</si>
  <si>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</si>
  <si>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</si>
  <si>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</si>
  <si>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</si>
  <si>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</si>
  <si>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</si>
  <si>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</si>
  <si>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</si>
  <si>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</si>
  <si>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</si>
  <si>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</si>
  <si>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</si>
  <si>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</si>
  <si>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</si>
  <si>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</si>
  <si>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</si>
  <si>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</si>
  <si>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</si>
  <si>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</si>
  <si>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</si>
  <si>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</si>
  <si>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</si>
  <si>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</si>
  <si>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</si>
  <si>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</si>
  <si>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</si>
  <si>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</si>
  <si>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</si>
  <si>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</si>
  <si>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</si>
  <si>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</si>
  <si>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</si>
  <si>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</si>
  <si>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</si>
  <si>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</si>
  <si>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</si>
  <si>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</si>
  <si>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</si>
  <si>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</si>
  <si>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</si>
  <si>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</si>
  <si>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</si>
  <si>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</si>
  <si>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</si>
  <si>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</si>
  <si>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</si>
  <si>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</si>
  <si>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</si>
  <si>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</si>
  <si>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</si>
  <si>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</si>
  <si>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</si>
  <si>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</si>
  <si>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</si>
  <si>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</si>
  <si>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</si>
  <si>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</si>
  <si>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</si>
  <si>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</si>
  <si>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</si>
  <si>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</si>
  <si>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</si>
  <si>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</si>
  <si>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</si>
  <si>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</si>
  <si>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</si>
  <si>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</si>
  <si>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</si>
  <si>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</si>
  <si>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</si>
  <si>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</si>
  <si>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</si>
  <si>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</si>
  <si>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</si>
  <si>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</si>
  <si>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</si>
  <si>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</si>
  <si>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</si>
  <si>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</si>
  <si>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</si>
  <si>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</si>
  <si>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</si>
  <si>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</si>
  <si>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</si>
  <si>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</si>
  <si>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</si>
  <si>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</si>
  <si>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</si>
  <si>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</si>
  <si>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</si>
  <si>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</si>
  <si>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</si>
  <si>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</si>
  <si>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</si>
  <si>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</si>
  <si>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</si>
  <si>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</si>
  <si>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</si>
  <si>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</si>
  <si>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</si>
  <si>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</si>
  <si>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</si>
  <si>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</si>
  <si>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</si>
  <si>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</si>
  <si>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</si>
  <si>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</si>
  <si>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</si>
  <si>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</si>
  <si>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</si>
  <si>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</si>
  <si>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</si>
  <si>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</si>
  <si>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</si>
  <si>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</si>
  <si>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</si>
  <si>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</si>
  <si>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</si>
  <si>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</si>
  <si>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</si>
  <si>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</si>
  <si>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</si>
  <si>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</si>
  <si>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</si>
  <si>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</si>
  <si>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</si>
  <si>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</si>
  <si>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</si>
  <si>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</si>
  <si>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</si>
  <si>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</si>
  <si>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</si>
  <si>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</si>
  <si>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</si>
  <si>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</si>
  <si>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</si>
  <si>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</si>
  <si>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</si>
  <si>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</si>
  <si>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</si>
  <si>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</si>
  <si>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</si>
  <si>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</si>
  <si>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14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</si>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</sst>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4" fontId="4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20">
      <selection activeCell="H45" sqref="H45"/>
    </sheetView>
  </sheetViews>
  <sheetFormatPr defaultColWidth="9.140625" defaultRowHeight="15" outlineLevelRow="1"/>
  <cols>
    <col min="1" max="1" width="0.9921875" style="1" hidden="1" customWidth="1"/>
    <col min="2" max="2" width="7.0039062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40" t="s">
        <v>13</v>
      </c>
      <c r="C10" s="41"/>
      <c r="D10" s="41"/>
      <c r="E10" s="41"/>
      <c r="F10" s="42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32">
        <v>265840.16</v>
      </c>
      <c r="F13" s="33"/>
    </row>
    <row r="14" spans="2:8" ht="28.5">
      <c r="B14" s="6" t="s">
        <v>21</v>
      </c>
      <c r="C14" s="6" t="s">
        <v>22</v>
      </c>
      <c r="D14" s="7" t="s">
        <v>16</v>
      </c>
      <c r="E14" s="34">
        <v>1646106.31</v>
      </c>
      <c r="F14" s="35"/>
      <c r="H14" s="8">
        <f>SUM(E30,E38,E46)</f>
        <v>1845438.1818851407</v>
      </c>
    </row>
    <row r="15" spans="2:6" ht="15">
      <c r="B15" s="4" t="s">
        <v>23</v>
      </c>
      <c r="C15" s="4" t="s">
        <v>24</v>
      </c>
      <c r="D15" s="5" t="s">
        <v>16</v>
      </c>
      <c r="E15" s="32">
        <f>E14*44%</f>
        <v>724286.7764</v>
      </c>
      <c r="F15" s="33"/>
    </row>
    <row r="16" spans="2:6" ht="15">
      <c r="B16" s="4" t="s">
        <v>25</v>
      </c>
      <c r="C16" s="9" t="s">
        <v>26</v>
      </c>
      <c r="D16" s="5" t="s">
        <v>16</v>
      </c>
      <c r="E16" s="32">
        <f>E14*32%</f>
        <v>526754.0192</v>
      </c>
      <c r="F16" s="33"/>
    </row>
    <row r="17" spans="2:6" ht="15">
      <c r="B17" s="4" t="s">
        <v>27</v>
      </c>
      <c r="C17" s="4" t="s">
        <v>28</v>
      </c>
      <c r="D17" s="5" t="s">
        <v>16</v>
      </c>
      <c r="E17" s="32">
        <f>E14*24%</f>
        <v>395065.5144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4">
        <f>SUM(E19:F23)</f>
        <v>1594665.97</v>
      </c>
      <c r="F18" s="35"/>
    </row>
    <row r="19" spans="2:6" ht="30">
      <c r="B19" s="4" t="s">
        <v>31</v>
      </c>
      <c r="C19" s="4" t="s">
        <v>32</v>
      </c>
      <c r="D19" s="5" t="s">
        <v>16</v>
      </c>
      <c r="E19" s="32">
        <f>1594279.44+386.53</f>
        <v>1594665.97</v>
      </c>
      <c r="F19" s="33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4">
        <f>E18</f>
        <v>1594665.97</v>
      </c>
      <c r="F24" s="35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34">
        <f>E13+E14-E24</f>
        <v>317280.5</v>
      </c>
      <c r="F27" s="35"/>
    </row>
    <row r="28" spans="2:6" ht="29.25" customHeight="1">
      <c r="B28" s="40" t="s">
        <v>49</v>
      </c>
      <c r="C28" s="41"/>
      <c r="D28" s="41"/>
      <c r="E28" s="41"/>
      <c r="F28" s="42"/>
    </row>
    <row r="29" spans="2:6" ht="31.5" customHeight="1">
      <c r="B29" s="10" t="s">
        <v>50</v>
      </c>
      <c r="C29" s="11" t="s">
        <v>51</v>
      </c>
      <c r="D29" s="12" t="s">
        <v>8</v>
      </c>
      <c r="E29" s="36" t="s">
        <v>187</v>
      </c>
      <c r="F29" s="37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395065.5144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15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150124.9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11851.97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106667.69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71111.79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55309.17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6" t="s">
        <v>188</v>
      </c>
      <c r="F37" s="37"/>
    </row>
    <row r="38" spans="2:6" ht="14.25" customHeight="1">
      <c r="B38" s="10" t="s">
        <v>55</v>
      </c>
      <c r="C38" s="11" t="s">
        <v>53</v>
      </c>
      <c r="D38" s="12" t="s">
        <v>16</v>
      </c>
      <c r="E38" s="38">
        <f>SUM(F40:F44)</f>
        <v>1019164.8734851406</v>
      </c>
      <c r="F38" s="39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7">
        <v>135118.68956449503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7">
        <v>246812.5315194315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7">
        <v>6196.097761213932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7">
        <v>625444.2346400002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7">
        <v>5593.32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6" t="s">
        <v>186</v>
      </c>
      <c r="F45" s="37"/>
    </row>
    <row r="46" spans="2:6" ht="14.25" customHeight="1">
      <c r="B46" s="10" t="s">
        <v>57</v>
      </c>
      <c r="C46" s="11" t="s">
        <v>53</v>
      </c>
      <c r="D46" s="12" t="s">
        <v>16</v>
      </c>
      <c r="E46" s="38">
        <f>SUM(F48:F50)</f>
        <v>431207.79400000005</v>
      </c>
      <c r="F46" s="3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6">
        <v>52707.520000000004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6">
        <v>378500.27400000003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5">
      <c r="B51" s="40" t="s">
        <v>58</v>
      </c>
      <c r="C51" s="41"/>
      <c r="D51" s="41"/>
      <c r="E51" s="41"/>
      <c r="F51" s="4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40" t="s">
        <v>68</v>
      </c>
      <c r="C56" s="41"/>
      <c r="D56" s="41"/>
      <c r="E56" s="41"/>
      <c r="F56" s="4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598394.9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</f>
        <v>733899.52</v>
      </c>
    </row>
    <row r="63" spans="2:6" ht="28.5" customHeight="1">
      <c r="B63" s="40" t="s">
        <v>75</v>
      </c>
      <c r="C63" s="41"/>
      <c r="D63" s="41"/>
      <c r="E63" s="41"/>
      <c r="F63" s="4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1881.7406616541352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2599609.28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2529655.35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439913.75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2599609.28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2529655.35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439913.75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5540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447662.52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431520.42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86256.72-20819.58</f>
        <v>65437.14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447662.52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431520.42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65437.14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12828.68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277379.39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267538.02+10.96</f>
        <v>267548.98000000004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57487.92+211.77</f>
        <v>57699.689999999995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277379.39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267548.98000000004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57699.689999999995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22795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191062.37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184996.53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40116.78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191062.37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184996.53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40116.78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285288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684432.57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650869.36+6.82+44.05</f>
        <v>650920.23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133952.46+250.04-3470.34</f>
        <v>130732.16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684432.57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650920.23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130732.16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334.7887866209469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111303.88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108947.75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22997.29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111303.88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108947.75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22997.29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40" t="s">
        <v>145</v>
      </c>
      <c r="C124" s="41"/>
      <c r="D124" s="41"/>
      <c r="E124" s="41"/>
      <c r="F124" s="4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14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14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9843</v>
      </c>
    </row>
    <row r="129" spans="2:6" ht="28.5" customHeight="1">
      <c r="B129" s="40" t="s">
        <v>151</v>
      </c>
      <c r="C129" s="41"/>
      <c r="D129" s="41"/>
      <c r="E129" s="41"/>
      <c r="F129" s="4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18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10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365200</v>
      </c>
    </row>
  </sheetData>
  <sheetProtection/>
  <mergeCells count="37">
    <mergeCell ref="B124:F124"/>
    <mergeCell ref="B129:F129"/>
    <mergeCell ref="B2:F2"/>
    <mergeCell ref="B4:F4"/>
    <mergeCell ref="B5:F5"/>
    <mergeCell ref="B10:F10"/>
    <mergeCell ref="E6:F6"/>
    <mergeCell ref="E7:F7"/>
    <mergeCell ref="E13:F13"/>
    <mergeCell ref="E14:F14"/>
    <mergeCell ref="B56:F56"/>
    <mergeCell ref="B63:F63"/>
    <mergeCell ref="E8:F8"/>
    <mergeCell ref="E9:F9"/>
    <mergeCell ref="E11:F11"/>
    <mergeCell ref="E12:F12"/>
    <mergeCell ref="B51:F51"/>
    <mergeCell ref="E29:F29"/>
    <mergeCell ref="E30:F30"/>
    <mergeCell ref="E37:F37"/>
    <mergeCell ref="E45:F45"/>
    <mergeCell ref="E46:F46"/>
    <mergeCell ref="E27:F27"/>
    <mergeCell ref="E38:F38"/>
    <mergeCell ref="B28:F28"/>
    <mergeCell ref="E23:F23"/>
    <mergeCell ref="E24:F24"/>
    <mergeCell ref="E25:F25"/>
    <mergeCell ref="E26:F26"/>
    <mergeCell ref="E21:F21"/>
    <mergeCell ref="E22:F22"/>
    <mergeCell ref="E15:F15"/>
    <mergeCell ref="E16:F16"/>
    <mergeCell ref="E17:F17"/>
    <mergeCell ref="E18:F18"/>
    <mergeCell ref="E19:F19"/>
    <mergeCell ref="E20:F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3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2018-03-01T09:42:29Z</cp:lastPrinted>
  <dcterms:created xsi:type="dcterms:W3CDTF">2018-01-17T04:16:34Z</dcterms:created>
  <dcterms:modified xsi:type="dcterms:W3CDTF">2021-03-19T04:52:21Z</dcterms:modified>
  <cp:category/>
  <cp:version/>
  <cp:contentType/>
  <cp:contentStatus/>
</cp:coreProperties>
</file>