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0" windowWidth="11895" windowHeight="1041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<sst xmlns="http://schemas.openxmlformats.org/spreadsheetml/2006/main" count="405" uniqueCount="209">
  <si>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</si>
  <si>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</si>
  <si>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</si>
  <si>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</si>
  <si>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</si>
  <si>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</si>
  <si>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</si>
  <si>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</si>
  <si>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</si>
  <si>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</si>
  <si>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</si>
  <si>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</si>
  <si>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</si>
  <si>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</si>
  <si>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</si>
  <si>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</si>
  <si>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</si>
  <si>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</si>
  <si>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</si>
  <si>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</si>
  <si>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</si>
  <si>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</si>
  <si>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</si>
  <si>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</si>
  <si>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</si>
  <si>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</si>
  <si>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</si>
  <si>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</si>
  <si>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</si>
  <si>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</si>
  <si>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</si>
  <si>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</si>
  <si>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</si>
  <si>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</si>
  <si>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</si>
  <si>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</si>
  <si>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</si>
  <si>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</si>
  <si>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</si>
  <si>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</si>
  <si>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</si>
  <si>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</si>
  <si>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</si>
  <si>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</si>
  <si>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</si>
  <si>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</si>
  <si>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</si>
  <si>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</si>
  <si>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</si>
  <si>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</si>
  <si>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</si>
  <si>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</si>
  <si>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</si>
  <si>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</si>
  <si>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</si>
  <si>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</si>
  <si>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</si>
  <si>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</si>
  <si>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</si>
  <si>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</si>
  <si>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</si>
  <si>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</si>
  <si>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</si>
  <si>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</si>
  <si>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</si>
  <si>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</si>
  <si>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</si>
  <si>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</si>
  <si>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</si>
  <si>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</si>
  <si>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</si>
  <si>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</si>
  <si>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</si>
  <si>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</si>
  <si>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</si>
  <si>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</si>
  <si>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</si>
  <si>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</si>
  <si>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</si>
  <si>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</si>
  <si>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</si>
  <si>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</si>
  <si>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</si>
  <si>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</si>
  <si>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</si>
  <si>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</si>
  <si>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</si>
  <si>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</si>
  <si>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</si>
  <si>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</si>
  <si>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</si>
  <si>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</si>
  <si>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</si>
  <si>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</si>
  <si>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</si>
  <si>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</si>
  <si>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</si>
  <si>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</si>
  <si>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</si>
  <si>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</si>
  <si>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</si>
  <si>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</si>
  <si>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</si>
  <si>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</si>
  <si>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</si>
  <si>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</si>
  <si>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</si>
  <si>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</si>
  <si>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</si>
  <si>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</si>
  <si>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</si>
  <si>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</si>
  <si>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</si>
  <si>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</si>
  <si>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</si>
  <si>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</si>
  <si>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</si>
  <si>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</si>
  <si>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</si>
  <si>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</si>
  <si>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</si>
  <si>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</si>
  <si>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</si>
  <si>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</si>
  <si>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</si>
  <si>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</si>
  <si>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</si>
  <si>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</si>
  <si>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</si>
  <si>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</si>
  <si>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</si>
  <si>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</si>
  <si>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</si>
  <si>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</si>
  <si>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</si>
  <si>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</si>
  <si>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</si>
  <si>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</si>
  <si>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</si>
  <si>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</si>
  <si>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</si>
  <si>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</si>
  <si>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</si>
  <si>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</si>
  <si>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</si>
  <si>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</si>
  <si>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</si>
  <si>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</si>
  <si>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</si>
  <si>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</si>
  <si>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</si>
  <si>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</si>
  <si>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</si>
  <si>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</si>
  <si>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</si>
  <si>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</si>
  <si>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</si>
  <si>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</si>
  <si>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</si>
  <si>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</si>
  <si>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</si>
  <si>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</si>
  <si>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</si>
  <si>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</si>
  <si>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</si>
  <si>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</si>
  <si>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</si>
  <si>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</si>
  <si>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</si>
  <si>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</si>
  <si>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</si>
  <si>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</si>
  <si>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</si>
  <si>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</si>
  <si>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</si>
  <si>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</si>
  <si>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</si>
  <si>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</si>
  <si>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</si>
  <si>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</si>
  <si>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</si>
  <si>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</si>
  <si>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</si>
  <si>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</si>
  <si>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</si>
  <si>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</si>
  <si>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</si>
  <si>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</si>
  <si>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</si>
  <si>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</si>
  <si>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</si>
  <si>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</si>
  <si>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</si>
  <si>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</si>
  <si>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</si>
  <si>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</si>
  <si>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12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</si>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</sst>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51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2"/>
      <c r="C3" s="2"/>
      <c r="D3" s="2"/>
      <c r="E3" s="2"/>
      <c r="F3" s="2"/>
    </row>
    <row r="4" spans="2:6" ht="15">
      <c r="B4" s="31" t="s">
        <v>196</v>
      </c>
      <c r="C4" s="31"/>
      <c r="D4" s="31"/>
      <c r="E4" s="31"/>
      <c r="F4" s="31"/>
    </row>
    <row r="5" spans="2:6" ht="15">
      <c r="B5" s="32" t="s">
        <v>1</v>
      </c>
      <c r="C5" s="32"/>
      <c r="D5" s="32"/>
      <c r="E5" s="32"/>
      <c r="F5" s="32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4" t="s">
        <v>14</v>
      </c>
      <c r="C11" s="4" t="s">
        <v>15</v>
      </c>
      <c r="D11" s="5" t="s">
        <v>16</v>
      </c>
      <c r="E11" s="42">
        <v>0</v>
      </c>
      <c r="F11" s="43"/>
    </row>
    <row r="12" spans="2:6" ht="30">
      <c r="B12" s="4" t="s">
        <v>17</v>
      </c>
      <c r="C12" s="4" t="s">
        <v>18</v>
      </c>
      <c r="D12" s="5" t="s">
        <v>16</v>
      </c>
      <c r="E12" s="42">
        <v>0</v>
      </c>
      <c r="F12" s="43"/>
    </row>
    <row r="13" spans="2:6" ht="15">
      <c r="B13" s="4" t="s">
        <v>19</v>
      </c>
      <c r="C13" s="4" t="s">
        <v>20</v>
      </c>
      <c r="D13" s="5" t="s">
        <v>16</v>
      </c>
      <c r="E13" s="44">
        <v>524145.19</v>
      </c>
      <c r="F13" s="45"/>
    </row>
    <row r="14" spans="2:8" ht="28.5">
      <c r="B14" s="6" t="s">
        <v>21</v>
      </c>
      <c r="C14" s="6" t="s">
        <v>22</v>
      </c>
      <c r="D14" s="7" t="s">
        <v>16</v>
      </c>
      <c r="E14" s="46">
        <v>1952641.27</v>
      </c>
      <c r="F14" s="47"/>
      <c r="H14" s="8">
        <f>SUM(E30,E38,E46)</f>
        <v>1919508.6982759968</v>
      </c>
    </row>
    <row r="15" spans="2:6" ht="15">
      <c r="B15" s="4" t="s">
        <v>23</v>
      </c>
      <c r="C15" s="4" t="s">
        <v>24</v>
      </c>
      <c r="D15" s="5" t="s">
        <v>16</v>
      </c>
      <c r="E15" s="44">
        <f>E14*44%</f>
        <v>859162.1588</v>
      </c>
      <c r="F15" s="45"/>
    </row>
    <row r="16" spans="2:6" ht="15">
      <c r="B16" s="4" t="s">
        <v>25</v>
      </c>
      <c r="C16" s="9" t="s">
        <v>26</v>
      </c>
      <c r="D16" s="5" t="s">
        <v>16</v>
      </c>
      <c r="E16" s="44">
        <f>E14*32%</f>
        <v>624845.2064</v>
      </c>
      <c r="F16" s="45"/>
    </row>
    <row r="17" spans="2:6" ht="15">
      <c r="B17" s="4" t="s">
        <v>27</v>
      </c>
      <c r="C17" s="4" t="s">
        <v>28</v>
      </c>
      <c r="D17" s="5" t="s">
        <v>16</v>
      </c>
      <c r="E17" s="44">
        <f>E14*24%</f>
        <v>468633.90479999996</v>
      </c>
      <c r="F17" s="45"/>
    </row>
    <row r="18" spans="2:6" ht="15">
      <c r="B18" s="6" t="s">
        <v>29</v>
      </c>
      <c r="C18" s="6" t="s">
        <v>30</v>
      </c>
      <c r="D18" s="7" t="s">
        <v>16</v>
      </c>
      <c r="E18" s="46">
        <f>SUM(E19:F23)</f>
        <v>1810942.5999999999</v>
      </c>
      <c r="F18" s="47"/>
    </row>
    <row r="19" spans="2:6" ht="30">
      <c r="B19" s="4" t="s">
        <v>31</v>
      </c>
      <c r="C19" s="4" t="s">
        <v>32</v>
      </c>
      <c r="D19" s="5" t="s">
        <v>16</v>
      </c>
      <c r="E19" s="44">
        <f>1810078.66+863.94</f>
        <v>1810942.5999999999</v>
      </c>
      <c r="F19" s="45"/>
    </row>
    <row r="20" spans="2:6" ht="30">
      <c r="B20" s="4" t="s">
        <v>33</v>
      </c>
      <c r="C20" s="4" t="s">
        <v>34</v>
      </c>
      <c r="D20" s="5" t="s">
        <v>16</v>
      </c>
      <c r="E20" s="42">
        <v>0</v>
      </c>
      <c r="F20" s="43"/>
    </row>
    <row r="21" spans="2:6" ht="15">
      <c r="B21" s="4" t="s">
        <v>35</v>
      </c>
      <c r="C21" s="4" t="s">
        <v>36</v>
      </c>
      <c r="D21" s="5" t="s">
        <v>16</v>
      </c>
      <c r="E21" s="42">
        <v>0</v>
      </c>
      <c r="F21" s="43"/>
    </row>
    <row r="22" spans="2:6" ht="15">
      <c r="B22" s="4" t="s">
        <v>37</v>
      </c>
      <c r="C22" s="4" t="s">
        <v>38</v>
      </c>
      <c r="D22" s="5" t="s">
        <v>16</v>
      </c>
      <c r="E22" s="42">
        <v>0</v>
      </c>
      <c r="F22" s="43"/>
    </row>
    <row r="23" spans="2:6" ht="15">
      <c r="B23" s="4" t="s">
        <v>39</v>
      </c>
      <c r="C23" s="4" t="s">
        <v>40</v>
      </c>
      <c r="D23" s="5" t="s">
        <v>16</v>
      </c>
      <c r="E23" s="42">
        <v>0</v>
      </c>
      <c r="F23" s="43"/>
    </row>
    <row r="24" spans="2:6" ht="15">
      <c r="B24" s="6" t="s">
        <v>41</v>
      </c>
      <c r="C24" s="6" t="s">
        <v>42</v>
      </c>
      <c r="D24" s="7" t="s">
        <v>16</v>
      </c>
      <c r="E24" s="46">
        <f>E18</f>
        <v>1810942.5999999999</v>
      </c>
      <c r="F24" s="47"/>
    </row>
    <row r="25" spans="2:6" ht="15">
      <c r="B25" s="4" t="s">
        <v>43</v>
      </c>
      <c r="C25" s="4" t="s">
        <v>44</v>
      </c>
      <c r="D25" s="5" t="s">
        <v>16</v>
      </c>
      <c r="E25" s="54">
        <v>0</v>
      </c>
      <c r="F25" s="55"/>
    </row>
    <row r="26" spans="2:6" ht="14.25" customHeight="1">
      <c r="B26" s="4" t="s">
        <v>45</v>
      </c>
      <c r="C26" s="4" t="s">
        <v>46</v>
      </c>
      <c r="D26" s="5" t="s">
        <v>16</v>
      </c>
      <c r="E26" s="54">
        <v>0</v>
      </c>
      <c r="F26" s="55"/>
    </row>
    <row r="27" spans="2:6" ht="15">
      <c r="B27" s="6" t="s">
        <v>47</v>
      </c>
      <c r="C27" s="6" t="s">
        <v>48</v>
      </c>
      <c r="D27" s="7" t="s">
        <v>16</v>
      </c>
      <c r="E27" s="46">
        <f>E13+E14-E24</f>
        <v>665843.8600000001</v>
      </c>
      <c r="F27" s="47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10" t="s">
        <v>50</v>
      </c>
      <c r="C29" s="11" t="s">
        <v>51</v>
      </c>
      <c r="D29" s="12" t="s">
        <v>8</v>
      </c>
      <c r="E29" s="48" t="s">
        <v>187</v>
      </c>
      <c r="F29" s="49"/>
    </row>
    <row r="30" spans="2:6" ht="14.25" customHeight="1">
      <c r="B30" s="10" t="s">
        <v>52</v>
      </c>
      <c r="C30" s="11" t="s">
        <v>53</v>
      </c>
      <c r="D30" s="12" t="s">
        <v>16</v>
      </c>
      <c r="E30" s="50">
        <f>E17</f>
        <v>468633.90479999996</v>
      </c>
      <c r="F30" s="51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139751.1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10819.44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99178.2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65818.26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51392.34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8" t="s">
        <v>188</v>
      </c>
      <c r="F37" s="49"/>
    </row>
    <row r="38" spans="2:6" ht="14.25" customHeight="1">
      <c r="B38" s="10" t="s">
        <v>55</v>
      </c>
      <c r="C38" s="11" t="s">
        <v>53</v>
      </c>
      <c r="D38" s="12" t="s">
        <v>16</v>
      </c>
      <c r="E38" s="52">
        <f>SUM(F40:F44)</f>
        <v>661872.0784759967</v>
      </c>
      <c r="F38" s="5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137476.51191718932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166600.7099175539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5992.552141253606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346392.72849999997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5409.576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8" t="s">
        <v>186</v>
      </c>
      <c r="F45" s="49"/>
    </row>
    <row r="46" spans="2:6" ht="14.25" customHeight="1">
      <c r="B46" s="10" t="s">
        <v>57</v>
      </c>
      <c r="C46" s="11" t="s">
        <v>53</v>
      </c>
      <c r="D46" s="12" t="s">
        <v>16</v>
      </c>
      <c r="E46" s="52">
        <f>SUM(F48:F50)</f>
        <v>789002.7150000001</v>
      </c>
      <c r="F46" s="5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86314.41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247532.75500000003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455155.55</v>
      </c>
    </row>
    <row r="51" spans="2:6" ht="15">
      <c r="B51" s="33" t="s">
        <v>58</v>
      </c>
      <c r="C51" s="34"/>
      <c r="D51" s="34"/>
      <c r="E51" s="34"/>
      <c r="F51" s="35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7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3" t="s">
        <v>68</v>
      </c>
      <c r="C56" s="34"/>
      <c r="D56" s="34"/>
      <c r="E56" s="34"/>
      <c r="F56" s="35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1060794.2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1334271.4199999997</v>
      </c>
    </row>
    <row r="63" spans="2:6" ht="28.5" customHeight="1">
      <c r="B63" s="33" t="s">
        <v>75</v>
      </c>
      <c r="C63" s="34"/>
      <c r="D63" s="34"/>
      <c r="E63" s="34"/>
      <c r="F63" s="35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1557.502842105263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1">
        <v>1749393.66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1">
        <v>1631354.17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1">
        <v>625547.6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1">
        <f>F67</f>
        <v>1749393.66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1">
        <f>F68</f>
        <v>1631354.17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1">
        <f>F69</f>
        <v>625547.6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7749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520979.69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489794.63+3.35</f>
        <v>489797.98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233374.15-43056.38</f>
        <v>190317.77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520979.69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489797.98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190317.77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13731.57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281641.57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260595+43.16</f>
        <v>260638.16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130797.38+341.07</f>
        <v>131138.45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281641.57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260638.16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131138.45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21712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204412.91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190218.31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97277.3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204412.91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190218.31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97277.3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331416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694683.37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641333.2+243.53+129.51</f>
        <v>641706.24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220967.11+1821.36+208.36</f>
        <v>222996.82999999996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694683.37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641706.24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222996.82999999996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7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201</v>
      </c>
      <c r="C116" s="4" t="s">
        <v>83</v>
      </c>
      <c r="D116" s="5" t="s">
        <v>84</v>
      </c>
      <c r="E116" s="5"/>
      <c r="F116" s="26">
        <f>F117/332.46</f>
        <v>733.0972748601336</v>
      </c>
    </row>
    <row r="117" spans="2:6" ht="15">
      <c r="B117" s="27" t="s">
        <v>202</v>
      </c>
      <c r="C117" s="4" t="s">
        <v>86</v>
      </c>
      <c r="D117" s="5" t="s">
        <v>16</v>
      </c>
      <c r="E117" s="5"/>
      <c r="F117" s="26">
        <v>243725.52</v>
      </c>
    </row>
    <row r="118" spans="2:6" ht="15">
      <c r="B118" s="27" t="s">
        <v>203</v>
      </c>
      <c r="C118" s="4" t="s">
        <v>88</v>
      </c>
      <c r="D118" s="5" t="s">
        <v>16</v>
      </c>
      <c r="E118" s="5"/>
      <c r="F118" s="26">
        <v>238566.23</v>
      </c>
    </row>
    <row r="119" spans="2:6" ht="15">
      <c r="B119" s="27" t="s">
        <v>204</v>
      </c>
      <c r="C119" s="4" t="s">
        <v>90</v>
      </c>
      <c r="D119" s="5" t="s">
        <v>16</v>
      </c>
      <c r="E119" s="5"/>
      <c r="F119" s="26">
        <v>36080.88</v>
      </c>
    </row>
    <row r="120" spans="2:6" ht="30">
      <c r="B120" s="27" t="s">
        <v>205</v>
      </c>
      <c r="C120" s="4" t="s">
        <v>92</v>
      </c>
      <c r="D120" s="5" t="s">
        <v>16</v>
      </c>
      <c r="E120" s="5"/>
      <c r="F120" s="26">
        <f>F117</f>
        <v>243725.52</v>
      </c>
    </row>
    <row r="121" spans="2:6" ht="30">
      <c r="B121" s="27" t="s">
        <v>206</v>
      </c>
      <c r="C121" s="4" t="s">
        <v>94</v>
      </c>
      <c r="D121" s="5" t="s">
        <v>16</v>
      </c>
      <c r="E121" s="5"/>
      <c r="F121" s="26">
        <f>F118</f>
        <v>238566.23</v>
      </c>
    </row>
    <row r="122" spans="2:6" ht="30">
      <c r="B122" s="27" t="s">
        <v>207</v>
      </c>
      <c r="C122" s="4" t="s">
        <v>96</v>
      </c>
      <c r="D122" s="5" t="s">
        <v>16</v>
      </c>
      <c r="E122" s="5"/>
      <c r="F122" s="26">
        <f>F119</f>
        <v>36080.88</v>
      </c>
    </row>
    <row r="123" spans="2:6" ht="30">
      <c r="B123" s="27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3" t="s">
        <v>145</v>
      </c>
      <c r="C124" s="34"/>
      <c r="D124" s="34"/>
      <c r="E124" s="34"/>
      <c r="F124" s="35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4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3560</v>
      </c>
    </row>
    <row r="129" spans="2:6" ht="28.5" customHeight="1">
      <c r="B129" s="33" t="s">
        <v>151</v>
      </c>
      <c r="C129" s="34"/>
      <c r="D129" s="34"/>
      <c r="E129" s="34"/>
      <c r="F129" s="35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25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420600</v>
      </c>
    </row>
  </sheetData>
  <sheetProtection/>
  <mergeCells count="37">
    <mergeCell ref="E45:F45"/>
    <mergeCell ref="E46:F46"/>
    <mergeCell ref="E27:F27"/>
    <mergeCell ref="E38:F38"/>
    <mergeCell ref="B28:F28"/>
    <mergeCell ref="E23:F23"/>
    <mergeCell ref="E24:F24"/>
    <mergeCell ref="E25:F25"/>
    <mergeCell ref="E26:F26"/>
    <mergeCell ref="E17:F17"/>
    <mergeCell ref="E18:F18"/>
    <mergeCell ref="B56:F56"/>
    <mergeCell ref="B63:F63"/>
    <mergeCell ref="E21:F21"/>
    <mergeCell ref="E22:F22"/>
    <mergeCell ref="B51:F51"/>
    <mergeCell ref="E29:F29"/>
    <mergeCell ref="E30:F30"/>
    <mergeCell ref="E37:F37"/>
    <mergeCell ref="E11:F11"/>
    <mergeCell ref="E12:F12"/>
    <mergeCell ref="B124:F124"/>
    <mergeCell ref="B129:F129"/>
    <mergeCell ref="E13:F13"/>
    <mergeCell ref="E14:F14"/>
    <mergeCell ref="E19:F19"/>
    <mergeCell ref="E20:F20"/>
    <mergeCell ref="E15:F15"/>
    <mergeCell ref="E16:F16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2018-04-02T03:15:21Z</cp:lastPrinted>
  <dcterms:created xsi:type="dcterms:W3CDTF">2018-01-17T04:16:34Z</dcterms:created>
  <dcterms:modified xsi:type="dcterms:W3CDTF">2021-03-23T07:07:27Z</dcterms:modified>
  <cp:category/>
  <cp:version/>
  <cp:contentType/>
  <cp:contentStatus/>
</cp:coreProperties>
</file>