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2615" windowHeight="1071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<sst xmlns="http://schemas.openxmlformats.org/spreadsheetml/2006/main" count="408" uniqueCount="210">
  <si>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</si>
  <si>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</si>
  <si>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</si>
  <si>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</si>
  <si>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</si>
  <si>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</si>
  <si>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</si>
  <si>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</si>
  <si>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</si>
  <si>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</si>
  <si>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</si>
  <si>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</si>
  <si>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</si>
  <si>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</si>
  <si>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</si>
  <si>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</si>
  <si>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</si>
  <si>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</si>
  <si>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</si>
  <si>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</si>
  <si>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</si>
  <si>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</si>
  <si>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</si>
  <si>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</si>
  <si>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</si>
  <si>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</si>
  <si>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</si>
  <si>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</si>
  <si>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</si>
  <si>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</si>
  <si>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</si>
  <si>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</si>
  <si>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</si>
  <si>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</si>
  <si>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</si>
  <si>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</si>
  <si>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</si>
  <si>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</si>
  <si>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</si>
  <si>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</si>
  <si>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</si>
  <si>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</si>
  <si>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</si>
  <si>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</si>
  <si>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</si>
  <si>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</si>
  <si>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</si>
  <si>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</si>
  <si>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</si>
  <si>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</si>
  <si>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</si>
  <si>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</si>
  <si>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</si>
  <si>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</si>
  <si>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</si>
  <si>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</si>
  <si>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</si>
  <si>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</si>
  <si>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</si>
  <si>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</si>
  <si>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</si>
  <si>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</si>
  <si>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</si>
  <si>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</si>
  <si>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</si>
  <si>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</si>
  <si>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</si>
  <si>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</si>
  <si>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</si>
  <si>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</si>
  <si>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</si>
  <si>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</si>
  <si>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</si>
  <si>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</si>
  <si>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</si>
  <si>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</si>
  <si>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</si>
  <si>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</si>
  <si>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</si>
  <si>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</si>
  <si>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</si>
  <si>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</si>
  <si>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</si>
  <si>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</si>
  <si>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</si>
  <si>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</si>
  <si>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</si>
  <si>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</si>
  <si>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</si>
  <si>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</si>
  <si>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</si>
  <si>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</si>
  <si>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</si>
  <si>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</si>
  <si>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</si>
  <si>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</si>
  <si>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</si>
  <si>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</si>
  <si>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</si>
  <si>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</si>
  <si>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</si>
  <si>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</si>
  <si>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</si>
  <si>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</si>
  <si>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</si>
  <si>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</si>
  <si>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</si>
  <si>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</si>
  <si>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</si>
  <si>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</si>
  <si>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</si>
  <si>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</si>
  <si>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</si>
  <si>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</si>
  <si>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</si>
  <si>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</si>
  <si>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</si>
  <si>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</si>
  <si>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</si>
  <si>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</si>
  <si>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</si>
  <si>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</si>
  <si>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</si>
  <si>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</si>
  <si>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</si>
  <si>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</si>
  <si>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</si>
  <si>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</si>
  <si>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</si>
  <si>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</si>
  <si>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</si>
  <si>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</si>
  <si>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</si>
  <si>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</si>
  <si>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</si>
  <si>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</si>
  <si>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</si>
  <si>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</si>
  <si>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</si>
  <si>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</si>
  <si>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</si>
  <si>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</si>
  <si>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</si>
  <si>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</si>
  <si>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</si>
  <si>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</si>
  <si>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</si>
  <si>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</si>
  <si>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</si>
  <si>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</si>
  <si>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</si>
  <si>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</si>
  <si>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</si>
  <si>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</si>
  <si>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</si>
  <si>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</si>
  <si>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</si>
  <si>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</si>
  <si>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</si>
  <si>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</si>
  <si>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</si>
  <si>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</si>
  <si>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</si>
  <si>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</si>
  <si>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</si>
  <si>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</si>
  <si>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</si>
  <si>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</si>
  <si>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</si>
  <si>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</si>
  <si>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</si>
  <si>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</si>
  <si>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</si>
  <si>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</si>
  <si>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</si>
  <si>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</si>
  <si>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</si>
  <si>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</si>
  <si>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</si>
  <si>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</si>
  <si>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</si>
  <si>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</si>
  <si>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</si>
  <si>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</si>
  <si>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</si>
  <si>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</si>
  <si>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</si>
  <si>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</si>
  <si>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</si>
  <si>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</si>
  <si>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</si>
  <si>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</si>
  <si>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</si>
  <si>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</si>
  <si>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</si>
  <si>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</si>
  <si>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</si>
  <si>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</si>
  <si>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40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</si>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</sst>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4"/>
  <sheetViews>
    <sheetView tabSelected="1" view="pageBreakPreview" zoomScaleSheetLayoutView="100" zoomScalePageLayoutView="0" workbookViewId="0" topLeftCell="B46">
      <selection activeCell="B46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574218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71516.7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880313.08</v>
      </c>
      <c r="F14" s="25"/>
      <c r="H14" s="26">
        <f>SUM(E30,E38,E47)</f>
        <v>1006115.3970900185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387337.75519999996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281700.18559999997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211275.13919999998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855089.29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853821.23+1268.06</f>
        <v>855089.29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855089.29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96740.48999999987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211275.13919999998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80284.55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6338.25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57044.29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38029.53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29578.52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420337.0260955218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101286.51058738449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108999.59570512909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14180.600811356919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2881.6979916512755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190511.10100000002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3">
        <v>2477.52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374503.23179449677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42">
        <v>29517.603666749685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42">
        <v>173917.4330837446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42">
        <v>171068.19504400247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4">
        <v>7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4">
        <v>7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4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5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6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6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7">
        <v>141194.08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8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8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9">
        <f>F60+F68+F78+F88+F98-F69-F79-F89-F99+F108-F109+F120</f>
        <v>173083.38000000003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50" t="s">
        <v>76</v>
      </c>
      <c r="C65" s="50" t="s">
        <v>77</v>
      </c>
      <c r="D65" s="51" t="s">
        <v>8</v>
      </c>
      <c r="E65" s="51"/>
      <c r="F65" s="50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2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3">
        <v>520.52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3">
        <v>711802.5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3">
        <v>689747.05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3">
        <v>99540.86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3">
        <v>711802.5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3">
        <v>689747.05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3">
        <v>99540.86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3">
        <v>0</v>
      </c>
    </row>
    <row r="75" spans="2:6" ht="30">
      <c r="B75" s="50" t="s">
        <v>99</v>
      </c>
      <c r="C75" s="50" t="s">
        <v>77</v>
      </c>
      <c r="D75" s="51" t="s">
        <v>8</v>
      </c>
      <c r="E75" s="51"/>
      <c r="F75" s="50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2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3">
        <v>2550.5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3">
        <v>195948.47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3">
        <f>198081.53+0.58</f>
        <v>198082.11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3">
        <f>17127.75-2908.93</f>
        <v>14218.82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3">
        <v>195948.47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3">
        <v>198082.11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3">
        <v>14218.82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3">
        <v>0</v>
      </c>
    </row>
    <row r="85" spans="2:6" ht="30">
      <c r="B85" s="50" t="s">
        <v>111</v>
      </c>
      <c r="C85" s="50" t="s">
        <v>77</v>
      </c>
      <c r="D85" s="51" t="s">
        <v>8</v>
      </c>
      <c r="E85" s="51"/>
      <c r="F85" s="50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2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3">
        <v>5394.72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3">
        <v>131906.05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3">
        <f>128947.39+0.23</f>
        <v>128947.62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3">
        <f>19644.31-2571.82</f>
        <v>17072.49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3">
        <v>131906.05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3">
        <v>128947.62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3">
        <v>17072.49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3">
        <v>0</v>
      </c>
    </row>
    <row r="95" spans="2:6" ht="15">
      <c r="B95" s="50" t="s">
        <v>122</v>
      </c>
      <c r="C95" s="50" t="s">
        <v>77</v>
      </c>
      <c r="D95" s="51" t="s">
        <v>8</v>
      </c>
      <c r="E95" s="51"/>
      <c r="F95" s="50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2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3">
        <v>7945.05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3">
        <v>88833.74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3">
        <v>89604.14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3">
        <v>11900.52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3">
        <v>88833.74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3">
        <v>89604.14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3">
        <v>11900.52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3">
        <v>0</v>
      </c>
    </row>
    <row r="105" spans="2:6" ht="15">
      <c r="B105" s="50" t="s">
        <v>133</v>
      </c>
      <c r="C105" s="50" t="s">
        <v>77</v>
      </c>
      <c r="D105" s="51" t="s">
        <v>8</v>
      </c>
      <c r="E105" s="51"/>
      <c r="F105" s="50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2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3">
        <v>103671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3">
        <v>254447.18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3">
        <f>253066.01+81.05+116.22</f>
        <v>253263.28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3">
        <f>32060.48-2928.62-7376.73</f>
        <v>21755.13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3">
        <v>254447.18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3">
        <v>253263.28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3">
        <v>21755.13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3">
        <v>0</v>
      </c>
    </row>
    <row r="115" spans="2:6" ht="15">
      <c r="B115" s="54" t="s">
        <v>200</v>
      </c>
      <c r="C115" s="50" t="s">
        <v>77</v>
      </c>
      <c r="D115" s="51" t="s">
        <v>8</v>
      </c>
      <c r="E115" s="51"/>
      <c r="F115" s="50" t="s">
        <v>199</v>
      </c>
    </row>
    <row r="116" spans="2:6" ht="15">
      <c r="B116" s="54" t="s">
        <v>201</v>
      </c>
      <c r="C116" s="9" t="s">
        <v>80</v>
      </c>
      <c r="D116" s="10" t="s">
        <v>8</v>
      </c>
      <c r="E116" s="10"/>
      <c r="F116" s="52" t="s">
        <v>102</v>
      </c>
    </row>
    <row r="117" spans="2:6" ht="15">
      <c r="B117" s="54" t="s">
        <v>202</v>
      </c>
      <c r="C117" s="9" t="s">
        <v>83</v>
      </c>
      <c r="D117" s="10" t="s">
        <v>84</v>
      </c>
      <c r="E117" s="10"/>
      <c r="F117" s="53">
        <f>F118/332.43</f>
        <v>105.03140510784225</v>
      </c>
    </row>
    <row r="118" spans="2:6" ht="15">
      <c r="B118" s="54" t="s">
        <v>203</v>
      </c>
      <c r="C118" s="9" t="s">
        <v>86</v>
      </c>
      <c r="D118" s="10" t="s">
        <v>16</v>
      </c>
      <c r="E118" s="10"/>
      <c r="F118" s="53">
        <v>34915.59</v>
      </c>
    </row>
    <row r="119" spans="2:6" ht="15">
      <c r="B119" s="54" t="s">
        <v>204</v>
      </c>
      <c r="C119" s="9" t="s">
        <v>88</v>
      </c>
      <c r="D119" s="10" t="s">
        <v>16</v>
      </c>
      <c r="E119" s="10"/>
      <c r="F119" s="53">
        <v>26320.03</v>
      </c>
    </row>
    <row r="120" spans="2:6" ht="15">
      <c r="B120" s="54" t="s">
        <v>205</v>
      </c>
      <c r="C120" s="9" t="s">
        <v>90</v>
      </c>
      <c r="D120" s="10" t="s">
        <v>16</v>
      </c>
      <c r="E120" s="10"/>
      <c r="F120" s="53">
        <v>8595.56</v>
      </c>
    </row>
    <row r="121" spans="2:6" ht="30">
      <c r="B121" s="54" t="s">
        <v>206</v>
      </c>
      <c r="C121" s="9" t="s">
        <v>92</v>
      </c>
      <c r="D121" s="10" t="s">
        <v>16</v>
      </c>
      <c r="E121" s="10"/>
      <c r="F121" s="53">
        <v>34915.59</v>
      </c>
    </row>
    <row r="122" spans="2:6" ht="30">
      <c r="B122" s="54" t="s">
        <v>207</v>
      </c>
      <c r="C122" s="9" t="s">
        <v>94</v>
      </c>
      <c r="D122" s="10" t="s">
        <v>16</v>
      </c>
      <c r="E122" s="10"/>
      <c r="F122" s="53">
        <v>26320.03</v>
      </c>
    </row>
    <row r="123" spans="2:6" ht="30">
      <c r="B123" s="54" t="s">
        <v>208</v>
      </c>
      <c r="C123" s="9" t="s">
        <v>96</v>
      </c>
      <c r="D123" s="10" t="s">
        <v>16</v>
      </c>
      <c r="E123" s="10"/>
      <c r="F123" s="53">
        <v>8595.56</v>
      </c>
    </row>
    <row r="124" spans="2:6" ht="30">
      <c r="B124" s="54" t="s">
        <v>209</v>
      </c>
      <c r="C124" s="9" t="s">
        <v>98</v>
      </c>
      <c r="D124" s="10" t="s">
        <v>16</v>
      </c>
      <c r="E124" s="10"/>
      <c r="F124" s="53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5">
        <v>5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5">
        <v>5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5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3">
        <v>25840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6">
        <v>7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6">
        <v>2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3">
        <v>101600</v>
      </c>
    </row>
    <row r="134" ht="15">
      <c r="F134" s="1">
        <v>3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E8:F8"/>
    <mergeCell ref="E9:F9"/>
    <mergeCell ref="B130:F130"/>
    <mergeCell ref="E13:F13"/>
    <mergeCell ref="E14:F14"/>
    <mergeCell ref="E38:F38"/>
    <mergeCell ref="B28:F28"/>
    <mergeCell ref="E23:F23"/>
    <mergeCell ref="E20:F20"/>
    <mergeCell ref="E25:F25"/>
    <mergeCell ref="B125:F125"/>
    <mergeCell ref="E27:F27"/>
    <mergeCell ref="E11:F11"/>
    <mergeCell ref="E12:F12"/>
    <mergeCell ref="B57:F57"/>
    <mergeCell ref="B64:F64"/>
    <mergeCell ref="B52:F52"/>
    <mergeCell ref="E29:F29"/>
    <mergeCell ref="E30:F30"/>
    <mergeCell ref="E37:F37"/>
    <mergeCell ref="E46:F46"/>
    <mergeCell ref="E47:F47"/>
    <mergeCell ref="E19:F19"/>
    <mergeCell ref="E26:F26"/>
    <mergeCell ref="E15:F15"/>
    <mergeCell ref="E16:F16"/>
    <mergeCell ref="E17:F17"/>
    <mergeCell ref="E18:F18"/>
    <mergeCell ref="E21:F21"/>
    <mergeCell ref="E22:F22"/>
    <mergeCell ref="E24:F2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2018-03-27T01:09:22Z</cp:lastPrinted>
  <dcterms:created xsi:type="dcterms:W3CDTF">2018-01-17T04:16:34Z</dcterms:created>
  <dcterms:modified xsi:type="dcterms:W3CDTF">2020-04-06T00:30:29Z</dcterms:modified>
  <cp:category/>
  <cp:version/>
  <cp:contentType/>
  <cp:contentStatus/>
</cp:coreProperties>
</file>