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580" windowHeight="10575" activeTab="0"/>
  </bookViews>
  <sheets>
    <sheet name="Общая инф. о вып работах" sheetId="1" r:id="rId1"/>
  </sheets>
  <definedNames>
    <definedName name="_xlnm.Print_Area" localSheetId="0">'Общая инф. о вып работах'!$B$1:$F$133</definedName>
  </definedNames>
  <calcPr fullCalcOnLoad="1"/>
</workbook>
</file>

<file path=xl/sharedStrings.xml><?xml version="1.0" encoding="utf-8"?>
<sst xmlns="http://schemas.openxmlformats.org/spreadsheetml/2006/main" count="418" uniqueCount="210">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</sst>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="90" zoomScaleSheetLayoutView="90" zoomScalePageLayoutView="0" workbookViewId="0" topLeftCell="B94">
      <selection activeCell="B94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79034.1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613441.8</v>
      </c>
      <c r="F14" s="25"/>
      <c r="H14" s="26">
        <f>SUM(E30,E38,E47)</f>
        <v>634002.4564482942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269914.39200000005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196301.37600000002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147226.032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603987.59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603810.07+177.52</f>
        <v>603987.59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603987.59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88488.31000000006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147226.032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55945.89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4416.78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39751.03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26500.69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20611.64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312387.48870201904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47891.464372575814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116645.06429752416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12155.919271508137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2470.254160410859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131101.00660000002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2123.78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174388.93574627518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25303.131512877517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149085.80423339768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3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3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3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4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5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5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6">
        <v>188181.47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7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7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8">
        <f>F60+F68+F78+F88+F98-F69-F79-F89-F99+F108-F109+F120</f>
        <v>232815.43999999986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49" t="s">
        <v>76</v>
      </c>
      <c r="C65" s="49" t="s">
        <v>77</v>
      </c>
      <c r="D65" s="50" t="s">
        <v>8</v>
      </c>
      <c r="E65" s="50"/>
      <c r="F65" s="49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1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2">
        <v>736.88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2">
        <v>835557.71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2">
        <v>818798.66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2">
        <f>127906.05</f>
        <v>127906.05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2">
        <v>835557.71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2">
        <v>818798.66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2">
        <v>127906.05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2">
        <v>0</v>
      </c>
    </row>
    <row r="75" spans="2:6" ht="30">
      <c r="B75" s="49" t="s">
        <v>99</v>
      </c>
      <c r="C75" s="49" t="s">
        <v>77</v>
      </c>
      <c r="D75" s="50" t="s">
        <v>8</v>
      </c>
      <c r="E75" s="50"/>
      <c r="F75" s="49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1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2">
        <v>2860.3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2">
        <v>186032.24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2">
        <f>178311.16</f>
        <v>178311.16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2">
        <f>28596.65-2007.69</f>
        <v>26588.960000000003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2">
        <v>186032.24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2">
        <v>178311.16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2">
        <v>26588.96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2">
        <v>0</v>
      </c>
    </row>
    <row r="85" spans="2:6" ht="30">
      <c r="B85" s="49" t="s">
        <v>111</v>
      </c>
      <c r="C85" s="49" t="s">
        <v>77</v>
      </c>
      <c r="D85" s="50" t="s">
        <v>8</v>
      </c>
      <c r="E85" s="50"/>
      <c r="F85" s="49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1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2">
        <v>6191.36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2">
        <v>108045.76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2">
        <f>103202.6+2.18</f>
        <v>103204.78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2">
        <f>18278.83-35.5</f>
        <v>18243.33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2">
        <v>108045.76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2">
        <v>103204.78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2">
        <v>18243.33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2">
        <v>0</v>
      </c>
    </row>
    <row r="95" spans="2:6" ht="15">
      <c r="B95" s="49" t="s">
        <v>122</v>
      </c>
      <c r="C95" s="49" t="s">
        <v>77</v>
      </c>
      <c r="D95" s="50" t="s">
        <v>8</v>
      </c>
      <c r="E95" s="50"/>
      <c r="F95" s="49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1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2">
        <v>9051.72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2">
        <v>75755.72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2">
        <v>72442.48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2">
        <v>13505.72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2">
        <v>75755.72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2">
        <v>72442.48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2">
        <v>13505.72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2">
        <v>0</v>
      </c>
    </row>
    <row r="105" spans="2:6" ht="15">
      <c r="B105" s="49" t="s">
        <v>133</v>
      </c>
      <c r="C105" s="49" t="s">
        <v>77</v>
      </c>
      <c r="D105" s="50" t="s">
        <v>8</v>
      </c>
      <c r="E105" s="50"/>
      <c r="F105" s="49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1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2">
        <v>121128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2">
        <v>253516.14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2">
        <f>252685.46+3.03+7.86</f>
        <v>252696.34999999998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2">
        <f>36583.07-169.05-1022.47</f>
        <v>35391.549999999996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2">
        <v>253516.14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2">
        <v>252696.35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2">
        <v>35391.55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2">
        <v>0</v>
      </c>
    </row>
    <row r="115" spans="1:6" ht="15">
      <c r="A115" s="53" t="s">
        <v>200</v>
      </c>
      <c r="B115" s="53" t="s">
        <v>200</v>
      </c>
      <c r="C115" s="49" t="s">
        <v>77</v>
      </c>
      <c r="D115" s="50" t="s">
        <v>8</v>
      </c>
      <c r="E115" s="50"/>
      <c r="F115" s="49" t="s">
        <v>199</v>
      </c>
    </row>
    <row r="116" spans="1:6" ht="15">
      <c r="A116" s="53" t="s">
        <v>201</v>
      </c>
      <c r="B116" s="53" t="s">
        <v>201</v>
      </c>
      <c r="C116" s="9" t="s">
        <v>80</v>
      </c>
      <c r="D116" s="10" t="s">
        <v>8</v>
      </c>
      <c r="E116" s="10"/>
      <c r="F116" s="51" t="s">
        <v>102</v>
      </c>
    </row>
    <row r="117" spans="1:6" ht="15">
      <c r="A117" s="53" t="s">
        <v>202</v>
      </c>
      <c r="B117" s="53" t="s">
        <v>202</v>
      </c>
      <c r="C117" s="9" t="s">
        <v>83</v>
      </c>
      <c r="D117" s="10" t="s">
        <v>84</v>
      </c>
      <c r="E117" s="10"/>
      <c r="F117" s="52">
        <f>F118/332.43</f>
        <v>136.60921096170622</v>
      </c>
    </row>
    <row r="118" spans="1:6" ht="15">
      <c r="A118" s="53" t="s">
        <v>203</v>
      </c>
      <c r="B118" s="53" t="s">
        <v>203</v>
      </c>
      <c r="C118" s="9" t="s">
        <v>86</v>
      </c>
      <c r="D118" s="10" t="s">
        <v>16</v>
      </c>
      <c r="E118" s="10"/>
      <c r="F118" s="52">
        <v>45413</v>
      </c>
    </row>
    <row r="119" spans="1:6" ht="15">
      <c r="A119" s="53" t="s">
        <v>204</v>
      </c>
      <c r="B119" s="53" t="s">
        <v>204</v>
      </c>
      <c r="C119" s="9" t="s">
        <v>88</v>
      </c>
      <c r="D119" s="10" t="s">
        <v>16</v>
      </c>
      <c r="E119" s="10"/>
      <c r="F119" s="52">
        <v>34233.17</v>
      </c>
    </row>
    <row r="120" spans="1:6" ht="15">
      <c r="A120" s="53" t="s">
        <v>205</v>
      </c>
      <c r="B120" s="53" t="s">
        <v>205</v>
      </c>
      <c r="C120" s="9" t="s">
        <v>90</v>
      </c>
      <c r="D120" s="10" t="s">
        <v>16</v>
      </c>
      <c r="E120" s="10"/>
      <c r="F120" s="52">
        <v>11179.83</v>
      </c>
    </row>
    <row r="121" spans="1:6" ht="30">
      <c r="A121" s="53" t="s">
        <v>206</v>
      </c>
      <c r="B121" s="53" t="s">
        <v>206</v>
      </c>
      <c r="C121" s="9" t="s">
        <v>92</v>
      </c>
      <c r="D121" s="10" t="s">
        <v>16</v>
      </c>
      <c r="E121" s="10"/>
      <c r="F121" s="52">
        <v>45413</v>
      </c>
    </row>
    <row r="122" spans="1:6" ht="30">
      <c r="A122" s="53" t="s">
        <v>207</v>
      </c>
      <c r="B122" s="53" t="s">
        <v>207</v>
      </c>
      <c r="C122" s="9" t="s">
        <v>94</v>
      </c>
      <c r="D122" s="10" t="s">
        <v>16</v>
      </c>
      <c r="E122" s="10"/>
      <c r="F122" s="52">
        <v>34233.17</v>
      </c>
    </row>
    <row r="123" spans="1:6" ht="30">
      <c r="A123" s="53" t="s">
        <v>208</v>
      </c>
      <c r="B123" s="53" t="s">
        <v>208</v>
      </c>
      <c r="C123" s="9" t="s">
        <v>96</v>
      </c>
      <c r="D123" s="10" t="s">
        <v>16</v>
      </c>
      <c r="E123" s="10"/>
      <c r="F123" s="52">
        <v>11179.83</v>
      </c>
    </row>
    <row r="124" spans="1:6" ht="30">
      <c r="A124" s="53" t="s">
        <v>209</v>
      </c>
      <c r="B124" s="53" t="s">
        <v>209</v>
      </c>
      <c r="C124" s="9" t="s">
        <v>98</v>
      </c>
      <c r="D124" s="10" t="s">
        <v>16</v>
      </c>
      <c r="E124" s="10"/>
      <c r="F124" s="52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4">
        <v>8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4">
        <v>8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4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4">
        <v>60150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4">
        <v>5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4">
        <v>2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2">
        <v>50180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  <mergeCell ref="E38:F38"/>
    <mergeCell ref="B28:F28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2020-04-06T00:27:22Z</dcterms:modified>
  <cp:category/>
  <cp:version/>
  <cp:contentType/>
  <cp:contentStatus/>
</cp:coreProperties>
</file>