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<sst xmlns="http://schemas.openxmlformats.org/spreadsheetml/2006/main" count="377" uniqueCount="200">
  <si>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</si>
  <si>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</si>
  <si>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</si>
  <si>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</si>
  <si>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</si>
  <si>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</si>
  <si>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</si>
  <si>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</si>
  <si>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</si>
  <si>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</si>
  <si>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</si>
  <si>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</si>
  <si>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</si>
  <si>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</si>
  <si>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</si>
  <si>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</si>
  <si>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</si>
  <si>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</si>
  <si>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</si>
  <si>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</si>
  <si>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</si>
  <si>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</si>
  <si>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</si>
  <si>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</si>
  <si>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</si>
  <si>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</si>
  <si>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</si>
  <si>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</si>
  <si>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</si>
  <si>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</si>
  <si>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</si>
  <si>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</si>
  <si>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</si>
  <si>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</si>
  <si>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</si>
  <si>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</si>
  <si>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</si>
  <si>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</si>
  <si>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</si>
  <si>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</si>
  <si>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</si>
  <si>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</si>
  <si>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</si>
  <si>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</si>
  <si>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</si>
  <si>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</si>
  <si>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</si>
  <si>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</si>
  <si>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</si>
  <si>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</si>
  <si>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</si>
  <si>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</si>
  <si>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</si>
  <si>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</si>
  <si>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</si>
  <si>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</si>
  <si>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</si>
  <si>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</si>
  <si>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</si>
  <si>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</si>
  <si>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</si>
  <si>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</si>
  <si>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</si>
  <si>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</si>
  <si>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</si>
  <si>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</si>
  <si>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</si>
  <si>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</si>
  <si>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</si>
  <si>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</si>
  <si>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</si>
  <si>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</si>
  <si>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</si>
  <si>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</si>
  <si>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</si>
  <si>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</si>
  <si>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</si>
  <si>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</si>
  <si>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</si>
  <si>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</si>
  <si>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</si>
  <si>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</si>
  <si>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</si>
  <si>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</si>
  <si>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</si>
  <si>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</si>
  <si>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</si>
  <si>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</si>
  <si>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</si>
  <si>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</si>
  <si>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</si>
  <si>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</si>
  <si>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</si>
  <si>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</si>
  <si>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</si>
  <si>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</si>
  <si>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</si>
  <si>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</si>
  <si>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</si>
  <si>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</si>
  <si>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</si>
  <si>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</si>
  <si>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</si>
  <si>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</si>
  <si>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</si>
  <si>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</si>
  <si>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</si>
  <si>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</si>
  <si>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</si>
  <si>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</si>
  <si>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</si>
  <si>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</si>
  <si>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</si>
  <si>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</si>
  <si>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</si>
  <si>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</si>
  <si>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</si>
  <si>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</si>
  <si>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</si>
  <si>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</si>
  <si>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</si>
  <si>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</si>
  <si>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</si>
  <si>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</si>
  <si>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</si>
  <si>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</si>
  <si>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</si>
  <si>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</si>
  <si>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</si>
  <si>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</si>
  <si>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</si>
  <si>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</si>
  <si>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</si>
  <si>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</si>
  <si>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</si>
  <si>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</si>
  <si>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</si>
  <si>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</si>
  <si>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</si>
  <si>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</si>
  <si>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</si>
  <si>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</si>
  <si>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</si>
  <si>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</si>
  <si>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</si>
  <si>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</si>
  <si>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</si>
  <si>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</si>
  <si>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</si>
  <si>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</si>
  <si>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</si>
  <si>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</si>
  <si>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</si>
  <si>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</si>
  <si>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</si>
  <si>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</si>
  <si>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</si>
  <si>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</si>
  <si>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</si>
  <si>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</si>
  <si>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</si>
  <si>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</si>
  <si>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</si>
  <si>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</si>
  <si>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</si>
  <si>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</si>
  <si>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</si>
  <si>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</si>
  <si>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</si>
  <si>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</si>
  <si>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</si>
  <si>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</si>
  <si>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</si>
  <si>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</si>
  <si>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</si>
  <si>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</si>
  <si>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</si>
  <si>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</si>
  <si>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</si>
  <si>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</si>
  <si>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</si>
  <si>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</si>
  <si>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</si>
  <si>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</si>
  <si>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</si>
  <si>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</si>
  <si>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</si>
  <si>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</si>
  <si>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</si>
  <si>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</si>
  <si>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</si>
  <si>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</si>
  <si>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</si>
  <si>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</si>
  <si>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</si>
  <si>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</si>
  <si>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</si>
  <si>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</si>
  <si>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4</t>
  </si>
  <si>
    <t>по мере необходимости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</si>
</sst>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35">
      <selection activeCell="D45" sqref="D4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3" t="s">
        <v>0</v>
      </c>
      <c r="C2" s="43"/>
      <c r="D2" s="43"/>
      <c r="E2" s="43"/>
      <c r="F2" s="43"/>
    </row>
    <row r="3" spans="2:6" ht="6" customHeight="1">
      <c r="B3" s="1"/>
      <c r="C3" s="1"/>
      <c r="D3" s="1"/>
      <c r="E3" s="1"/>
      <c r="F3" s="1"/>
    </row>
    <row r="4" spans="2:6" ht="15">
      <c r="B4" s="44" t="s">
        <v>198</v>
      </c>
      <c r="C4" s="44"/>
      <c r="D4" s="44"/>
      <c r="E4" s="44"/>
      <c r="F4" s="44"/>
    </row>
    <row r="5" spans="2:6" ht="15">
      <c r="B5" s="45" t="s">
        <v>1</v>
      </c>
      <c r="C5" s="45"/>
      <c r="D5" s="45"/>
      <c r="E5" s="45"/>
      <c r="F5" s="45"/>
    </row>
    <row r="6" spans="2:6" ht="15">
      <c r="B6" s="2" t="s">
        <v>2</v>
      </c>
      <c r="C6" s="2" t="s">
        <v>3</v>
      </c>
      <c r="D6" s="2" t="s">
        <v>4</v>
      </c>
      <c r="E6" s="46" t="s">
        <v>5</v>
      </c>
      <c r="F6" s="47"/>
    </row>
    <row r="7" spans="2:6" ht="15">
      <c r="B7" s="3" t="s">
        <v>6</v>
      </c>
      <c r="C7" s="3" t="s">
        <v>7</v>
      </c>
      <c r="D7" s="4" t="s">
        <v>8</v>
      </c>
      <c r="E7" s="48">
        <v>43190</v>
      </c>
      <c r="F7" s="49"/>
    </row>
    <row r="8" spans="2:6" ht="15">
      <c r="B8" s="3" t="s">
        <v>9</v>
      </c>
      <c r="C8" s="3" t="s">
        <v>10</v>
      </c>
      <c r="D8" s="4" t="s">
        <v>8</v>
      </c>
      <c r="E8" s="41">
        <v>42736</v>
      </c>
      <c r="F8" s="42"/>
    </row>
    <row r="9" spans="2:6" ht="15">
      <c r="B9" s="3" t="s">
        <v>11</v>
      </c>
      <c r="C9" s="3" t="s">
        <v>12</v>
      </c>
      <c r="D9" s="4" t="s">
        <v>8</v>
      </c>
      <c r="E9" s="41">
        <v>43100</v>
      </c>
      <c r="F9" s="42"/>
    </row>
    <row r="10" spans="2:6" ht="28.5" customHeight="1">
      <c r="B10" s="32" t="s">
        <v>13</v>
      </c>
      <c r="C10" s="33"/>
      <c r="D10" s="33"/>
      <c r="E10" s="33"/>
      <c r="F10" s="34"/>
    </row>
    <row r="11" spans="2:6" ht="15">
      <c r="B11" s="3" t="s">
        <v>14</v>
      </c>
      <c r="C11" s="3" t="s">
        <v>15</v>
      </c>
      <c r="D11" s="4" t="s">
        <v>16</v>
      </c>
      <c r="E11" s="26">
        <v>0</v>
      </c>
      <c r="F11" s="27"/>
    </row>
    <row r="12" spans="2:6" ht="30">
      <c r="B12" s="3" t="s">
        <v>17</v>
      </c>
      <c r="C12" s="3" t="s">
        <v>18</v>
      </c>
      <c r="D12" s="4" t="s">
        <v>16</v>
      </c>
      <c r="E12" s="26">
        <v>0</v>
      </c>
      <c r="F12" s="27"/>
    </row>
    <row r="13" spans="2:6" ht="15">
      <c r="B13" s="3" t="s">
        <v>19</v>
      </c>
      <c r="C13" s="3" t="s">
        <v>20</v>
      </c>
      <c r="D13" s="4" t="s">
        <v>16</v>
      </c>
      <c r="E13" s="24">
        <v>157613.08</v>
      </c>
      <c r="F13" s="25"/>
    </row>
    <row r="14" spans="2:6" ht="28.5">
      <c r="B14" s="6" t="s">
        <v>21</v>
      </c>
      <c r="C14" s="6" t="s">
        <v>22</v>
      </c>
      <c r="D14" s="7" t="s">
        <v>16</v>
      </c>
      <c r="E14" s="28">
        <f>SUM(E15:F17)</f>
        <v>1584892.83</v>
      </c>
      <c r="F14" s="29"/>
    </row>
    <row r="15" spans="2:6" ht="15">
      <c r="B15" s="3" t="s">
        <v>23</v>
      </c>
      <c r="C15" s="3" t="s">
        <v>24</v>
      </c>
      <c r="D15" s="4" t="s">
        <v>16</v>
      </c>
      <c r="E15" s="24">
        <v>1002292.18</v>
      </c>
      <c r="F15" s="25"/>
    </row>
    <row r="16" spans="2:6" ht="15">
      <c r="B16" s="3" t="s">
        <v>25</v>
      </c>
      <c r="C16" s="20" t="s">
        <v>26</v>
      </c>
      <c r="D16" s="4" t="s">
        <v>16</v>
      </c>
      <c r="E16" s="24">
        <v>497620</v>
      </c>
      <c r="F16" s="25"/>
    </row>
    <row r="17" spans="2:6" ht="15">
      <c r="B17" s="3" t="s">
        <v>27</v>
      </c>
      <c r="C17" s="3" t="s">
        <v>28</v>
      </c>
      <c r="D17" s="4" t="s">
        <v>16</v>
      </c>
      <c r="E17" s="24">
        <v>84980.65</v>
      </c>
      <c r="F17" s="25"/>
    </row>
    <row r="18" spans="2:6" ht="15">
      <c r="B18" s="6" t="s">
        <v>29</v>
      </c>
      <c r="C18" s="6" t="s">
        <v>30</v>
      </c>
      <c r="D18" s="7" t="s">
        <v>16</v>
      </c>
      <c r="E18" s="28">
        <f>SUM(E19:F23)</f>
        <v>1549936.91</v>
      </c>
      <c r="F18" s="29"/>
    </row>
    <row r="19" spans="2:6" ht="30">
      <c r="B19" s="3" t="s">
        <v>31</v>
      </c>
      <c r="C19" s="3" t="s">
        <v>32</v>
      </c>
      <c r="D19" s="4" t="s">
        <v>16</v>
      </c>
      <c r="E19" s="24">
        <v>1549936.91</v>
      </c>
      <c r="F19" s="25"/>
    </row>
    <row r="20" spans="2:6" ht="30">
      <c r="B20" s="3" t="s">
        <v>33</v>
      </c>
      <c r="C20" s="3" t="s">
        <v>34</v>
      </c>
      <c r="D20" s="4" t="s">
        <v>16</v>
      </c>
      <c r="E20" s="26">
        <v>0</v>
      </c>
      <c r="F20" s="27"/>
    </row>
    <row r="21" spans="2:6" ht="15">
      <c r="B21" s="3" t="s">
        <v>35</v>
      </c>
      <c r="C21" s="3" t="s">
        <v>36</v>
      </c>
      <c r="D21" s="4" t="s">
        <v>16</v>
      </c>
      <c r="E21" s="26">
        <v>0</v>
      </c>
      <c r="F21" s="27"/>
    </row>
    <row r="22" spans="2:6" ht="15">
      <c r="B22" s="3" t="s">
        <v>37</v>
      </c>
      <c r="C22" s="3" t="s">
        <v>38</v>
      </c>
      <c r="D22" s="4" t="s">
        <v>16</v>
      </c>
      <c r="E22" s="26">
        <v>0</v>
      </c>
      <c r="F22" s="27"/>
    </row>
    <row r="23" spans="2:6" ht="15">
      <c r="B23" s="3" t="s">
        <v>39</v>
      </c>
      <c r="C23" s="3" t="s">
        <v>40</v>
      </c>
      <c r="D23" s="4" t="s">
        <v>16</v>
      </c>
      <c r="E23" s="26">
        <v>0</v>
      </c>
      <c r="F23" s="27"/>
    </row>
    <row r="24" spans="2:6" ht="15">
      <c r="B24" s="6" t="s">
        <v>41</v>
      </c>
      <c r="C24" s="6" t="s">
        <v>42</v>
      </c>
      <c r="D24" s="7" t="s">
        <v>16</v>
      </c>
      <c r="E24" s="28">
        <f>E18</f>
        <v>1549936.91</v>
      </c>
      <c r="F24" s="29"/>
    </row>
    <row r="25" spans="2:6" ht="15">
      <c r="B25" s="3" t="s">
        <v>43</v>
      </c>
      <c r="C25" s="3" t="s">
        <v>44</v>
      </c>
      <c r="D25" s="4" t="s">
        <v>16</v>
      </c>
      <c r="E25" s="30">
        <v>0</v>
      </c>
      <c r="F25" s="31"/>
    </row>
    <row r="26" spans="2:6" ht="14.25" customHeight="1">
      <c r="B26" s="3" t="s">
        <v>45</v>
      </c>
      <c r="C26" s="3" t="s">
        <v>46</v>
      </c>
      <c r="D26" s="4" t="s">
        <v>16</v>
      </c>
      <c r="E26" s="30">
        <v>0</v>
      </c>
      <c r="F26" s="31"/>
    </row>
    <row r="27" spans="2:6" ht="15">
      <c r="B27" s="6" t="s">
        <v>47</v>
      </c>
      <c r="C27" s="6" t="s">
        <v>48</v>
      </c>
      <c r="D27" s="7" t="s">
        <v>16</v>
      </c>
      <c r="E27" s="28">
        <f>E13+E14-E24</f>
        <v>192569.00000000023</v>
      </c>
      <c r="F27" s="29"/>
    </row>
    <row r="28" spans="2:6" ht="29.25" customHeight="1">
      <c r="B28" s="32" t="s">
        <v>49</v>
      </c>
      <c r="C28" s="33"/>
      <c r="D28" s="33"/>
      <c r="E28" s="33"/>
      <c r="F28" s="34"/>
    </row>
    <row r="29" spans="2:6" ht="31.5" customHeight="1">
      <c r="B29" s="8" t="s">
        <v>50</v>
      </c>
      <c r="C29" s="9" t="s">
        <v>51</v>
      </c>
      <c r="D29" s="10" t="s">
        <v>8</v>
      </c>
      <c r="E29" s="35" t="s">
        <v>189</v>
      </c>
      <c r="F29" s="36"/>
    </row>
    <row r="30" spans="2:6" ht="14.25" customHeight="1">
      <c r="B30" s="8" t="s">
        <v>52</v>
      </c>
      <c r="C30" s="9" t="s">
        <v>53</v>
      </c>
      <c r="D30" s="10" t="s">
        <v>16</v>
      </c>
      <c r="E30" s="37">
        <f>E17</f>
        <v>84980.65</v>
      </c>
      <c r="F30" s="38"/>
    </row>
    <row r="31" spans="2:6" ht="32.25" customHeight="1" outlineLevel="1">
      <c r="B31" s="8" t="s">
        <v>165</v>
      </c>
      <c r="C31" s="22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3" t="s">
        <v>158</v>
      </c>
      <c r="D32" s="21" t="s">
        <v>159</v>
      </c>
      <c r="E32" s="10" t="s">
        <v>61</v>
      </c>
      <c r="F32" s="21">
        <f>ROUND(E30*38%,2)</f>
        <v>32292.65</v>
      </c>
    </row>
    <row r="33" spans="2:6" ht="14.25" customHeight="1" outlineLevel="1">
      <c r="B33" s="8" t="s">
        <v>169</v>
      </c>
      <c r="C33" s="23" t="s">
        <v>162</v>
      </c>
      <c r="D33" s="21" t="s">
        <v>159</v>
      </c>
      <c r="E33" s="10" t="s">
        <v>61</v>
      </c>
      <c r="F33" s="21">
        <f>ROUND(E30*3%,2)</f>
        <v>2549.42</v>
      </c>
    </row>
    <row r="34" spans="2:6" ht="59.25" customHeight="1" outlineLevel="1">
      <c r="B34" s="8" t="s">
        <v>171</v>
      </c>
      <c r="C34" s="23" t="s">
        <v>163</v>
      </c>
      <c r="D34" s="21" t="s">
        <v>159</v>
      </c>
      <c r="E34" s="10" t="s">
        <v>61</v>
      </c>
      <c r="F34" s="21">
        <f>ROUND(E30*27%,2)</f>
        <v>22944.78</v>
      </c>
    </row>
    <row r="35" spans="2:6" ht="43.5" customHeight="1" outlineLevel="1">
      <c r="B35" s="8" t="s">
        <v>172</v>
      </c>
      <c r="C35" s="9" t="s">
        <v>166</v>
      </c>
      <c r="D35" s="21" t="s">
        <v>159</v>
      </c>
      <c r="E35" s="10" t="s">
        <v>61</v>
      </c>
      <c r="F35" s="21">
        <f>ROUND(E30*18%,2)</f>
        <v>15296.52</v>
      </c>
    </row>
    <row r="36" spans="2:6" ht="45" customHeight="1" outlineLevel="1">
      <c r="B36" s="8" t="s">
        <v>173</v>
      </c>
      <c r="C36" s="9" t="s">
        <v>167</v>
      </c>
      <c r="D36" s="21" t="s">
        <v>159</v>
      </c>
      <c r="E36" s="10" t="s">
        <v>61</v>
      </c>
      <c r="F36" s="21">
        <f>ROUND(E30*14%,2)</f>
        <v>11897.29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5" t="s">
        <v>190</v>
      </c>
      <c r="F37" s="36"/>
    </row>
    <row r="38" spans="2:6" ht="14.25" customHeight="1">
      <c r="B38" s="8" t="s">
        <v>55</v>
      </c>
      <c r="C38" s="9" t="s">
        <v>53</v>
      </c>
      <c r="D38" s="10" t="s">
        <v>16</v>
      </c>
      <c r="E38" s="39">
        <f>SUM(F40:F45)</f>
        <v>998908.4999999999</v>
      </c>
      <c r="F38" s="40"/>
    </row>
    <row r="39" spans="2:6" ht="28.5" customHeight="1" outlineLevel="1">
      <c r="B39" s="8" t="s">
        <v>174</v>
      </c>
      <c r="C39" s="22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1" t="s">
        <v>159</v>
      </c>
      <c r="E40" s="10" t="s">
        <v>61</v>
      </c>
      <c r="F40" s="50">
        <v>165085.46</v>
      </c>
    </row>
    <row r="41" spans="2:6" ht="43.5" customHeight="1" outlineLevel="1">
      <c r="B41" s="8" t="s">
        <v>176</v>
      </c>
      <c r="C41" s="9" t="s">
        <v>181</v>
      </c>
      <c r="D41" s="21" t="s">
        <v>159</v>
      </c>
      <c r="E41" s="10" t="s">
        <v>61</v>
      </c>
      <c r="F41" s="50">
        <v>302694.62</v>
      </c>
    </row>
    <row r="42" spans="2:6" ht="14.25" customHeight="1" outlineLevel="1">
      <c r="B42" s="8" t="s">
        <v>177</v>
      </c>
      <c r="C42" s="9" t="s">
        <v>182</v>
      </c>
      <c r="D42" s="21" t="s">
        <v>159</v>
      </c>
      <c r="E42" s="10" t="s">
        <v>61</v>
      </c>
      <c r="F42" s="50">
        <v>116289.54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50">
        <v>2876.84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50">
        <v>406372.97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50">
        <v>5589.07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5" t="s">
        <v>188</v>
      </c>
      <c r="F46" s="36"/>
    </row>
    <row r="47" spans="2:6" ht="14.25" customHeight="1">
      <c r="B47" s="8" t="s">
        <v>57</v>
      </c>
      <c r="C47" s="9" t="s">
        <v>53</v>
      </c>
      <c r="D47" s="10" t="s">
        <v>16</v>
      </c>
      <c r="E47" s="39">
        <f>SUM(F49:F51)</f>
        <v>429971.62</v>
      </c>
      <c r="F47" s="40"/>
    </row>
    <row r="48" spans="2:6" ht="28.5" customHeight="1" outlineLevel="1">
      <c r="B48" s="8" t="s">
        <v>191</v>
      </c>
      <c r="C48" s="22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1" t="s">
        <v>159</v>
      </c>
      <c r="E49" s="10" t="s">
        <v>61</v>
      </c>
      <c r="F49" s="21">
        <v>60957.11</v>
      </c>
    </row>
    <row r="50" spans="2:6" ht="43.5" customHeight="1" outlineLevel="1">
      <c r="B50" s="8" t="s">
        <v>194</v>
      </c>
      <c r="C50" s="9" t="s">
        <v>196</v>
      </c>
      <c r="D50" s="21" t="s">
        <v>159</v>
      </c>
      <c r="E50" s="10" t="s">
        <v>61</v>
      </c>
      <c r="F50" s="21">
        <v>369014.51</v>
      </c>
    </row>
    <row r="51" spans="2:6" ht="14.25" customHeight="1" outlineLevel="1">
      <c r="B51" s="8" t="s">
        <v>195</v>
      </c>
      <c r="C51" s="9" t="s">
        <v>197</v>
      </c>
      <c r="D51" s="21" t="s">
        <v>159</v>
      </c>
      <c r="E51" s="10" t="s">
        <v>61</v>
      </c>
      <c r="F51" s="21">
        <v>0</v>
      </c>
    </row>
    <row r="52" spans="2:6" ht="15">
      <c r="B52" s="32" t="s">
        <v>58</v>
      </c>
      <c r="C52" s="33"/>
      <c r="D52" s="33"/>
      <c r="E52" s="33"/>
      <c r="F52" s="34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2" t="s">
        <v>68</v>
      </c>
      <c r="C57" s="33"/>
      <c r="D57" s="33"/>
      <c r="E57" s="33"/>
      <c r="F57" s="34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8">
        <v>289025.11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3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3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4">
        <f>F60+F68+F78+F88+F98-F69-F79-F89-F99+F108-F109</f>
        <v>378572.2100000002</v>
      </c>
    </row>
    <row r="64" spans="2:6" ht="28.5" customHeight="1">
      <c r="B64" s="32" t="s">
        <v>75</v>
      </c>
      <c r="C64" s="33"/>
      <c r="D64" s="33"/>
      <c r="E64" s="33"/>
      <c r="F64" s="34"/>
    </row>
    <row r="65" spans="2:6" ht="15">
      <c r="B65" s="15" t="s">
        <v>76</v>
      </c>
      <c r="C65" s="15" t="s">
        <v>77</v>
      </c>
      <c r="D65" s="16" t="s">
        <v>8</v>
      </c>
      <c r="E65" s="16"/>
      <c r="F65" s="15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7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8">
        <v>1858.064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8">
        <v>2146788.2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8">
        <v>2108918.15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8">
        <v>217346.19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8">
        <v>1925741.6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8">
        <v>2022632.67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8">
        <v>130222.73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8">
        <v>0</v>
      </c>
    </row>
    <row r="75" spans="2:6" ht="30">
      <c r="B75" s="15" t="s">
        <v>99</v>
      </c>
      <c r="C75" s="15" t="s">
        <v>77</v>
      </c>
      <c r="D75" s="16" t="s">
        <v>8</v>
      </c>
      <c r="E75" s="16"/>
      <c r="F75" s="15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7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8">
        <v>7233.4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8">
        <v>450911.36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8">
        <v>432858.64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8">
        <v>28877.09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8">
        <v>372607.36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8">
        <v>401986.18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8">
        <v>25701.53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8">
        <v>0</v>
      </c>
    </row>
    <row r="85" spans="2:6" ht="30">
      <c r="B85" s="15" t="s">
        <v>111</v>
      </c>
      <c r="C85" s="15" t="s">
        <v>77</v>
      </c>
      <c r="D85" s="16" t="s">
        <v>8</v>
      </c>
      <c r="E85" s="16"/>
      <c r="F85" s="15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7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8">
        <v>15579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8">
        <v>261443.21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8">
        <v>251530.76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8">
        <v>31342.69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8">
        <v>350892.11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8">
        <v>334666.41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8">
        <v>16225.7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8">
        <v>0</v>
      </c>
    </row>
    <row r="95" spans="2:6" ht="15">
      <c r="B95" s="15" t="s">
        <v>122</v>
      </c>
      <c r="C95" s="15" t="s">
        <v>77</v>
      </c>
      <c r="D95" s="16" t="s">
        <v>8</v>
      </c>
      <c r="E95" s="16"/>
      <c r="F95" s="15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7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8">
        <v>19266.9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8">
        <v>180611.14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8">
        <v>173937.55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8">
        <v>22323.28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8">
        <v>180611.14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8">
        <v>172259.45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8">
        <v>8351.69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8">
        <v>0</v>
      </c>
    </row>
    <row r="105" spans="2:6" ht="15">
      <c r="B105" s="15" t="s">
        <v>133</v>
      </c>
      <c r="C105" s="15" t="s">
        <v>77</v>
      </c>
      <c r="D105" s="16" t="s">
        <v>8</v>
      </c>
      <c r="E105" s="16"/>
      <c r="F105" s="15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7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8">
        <v>337932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8">
        <v>670955.76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8">
        <v>653917.47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8">
        <v>78682.96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8">
        <v>733372.44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8">
        <v>753815.23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8">
        <v>34450.2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8">
        <v>0</v>
      </c>
    </row>
    <row r="115" spans="2:6" ht="15">
      <c r="B115" s="32" t="s">
        <v>145</v>
      </c>
      <c r="C115" s="33"/>
      <c r="D115" s="33"/>
      <c r="E115" s="33"/>
      <c r="F115" s="34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19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19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19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2" t="s">
        <v>151</v>
      </c>
      <c r="C120" s="33"/>
      <c r="D120" s="33"/>
      <c r="E120" s="33"/>
      <c r="F120" s="34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19">
        <v>38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19">
        <v>3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8">
        <v>667000</v>
      </c>
    </row>
  </sheetData>
  <sheetProtection/>
  <mergeCells count="37">
    <mergeCell ref="B57:F57"/>
    <mergeCell ref="B64:F64"/>
    <mergeCell ref="B115:F115"/>
    <mergeCell ref="B120:F120"/>
    <mergeCell ref="B2:F2"/>
    <mergeCell ref="B4:F4"/>
    <mergeCell ref="B5:F5"/>
    <mergeCell ref="B10:F10"/>
    <mergeCell ref="E6:F6"/>
    <mergeCell ref="E7:F7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E24:F24"/>
    <mergeCell ref="E25:F25"/>
    <mergeCell ref="B52:F52"/>
    <mergeCell ref="E29:F29"/>
    <mergeCell ref="E30:F30"/>
    <mergeCell ref="E37:F37"/>
    <mergeCell ref="E46:F46"/>
    <mergeCell ref="E26:F26"/>
    <mergeCell ref="E27:F27"/>
    <mergeCell ref="E47:F47"/>
    <mergeCell ref="E15:F15"/>
    <mergeCell ref="E16:F16"/>
    <mergeCell ref="E17:F17"/>
    <mergeCell ref="E18:F18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2018-03-16T04:30:44Z</cp:lastPrinted>
  <dcterms:created xsi:type="dcterms:W3CDTF">2018-01-17T04:16:34Z</dcterms:created>
  <dcterms:modified xsi:type="dcterms:W3CDTF">2018-03-16T04:31:01Z</dcterms:modified>
  <cp:category/>
  <cp:version/>
  <cp:contentType/>
  <cp:contentStatus/>
</cp:coreProperties>
</file>