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60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работ'!$A$1:$I$63</definedName>
  </definedNames>
  <calcPr fullCalcOnLoad="1"/>
</workbook>
</file>

<file path=xl/sharedStrings.xml><?xml version="1.0" encoding="utf-8"?>
<sst xmlns="http://schemas.openxmlformats.org/spreadsheetml/2006/main" count="291" uniqueCount="206">
  <si>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</si>
  <si>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</si>
  <si>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</si>
  <si>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</si>
  <si>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</si>
  <si>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</si>
  <si>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</si>
  <si>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</si>
  <si>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</si>
  <si>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</si>
  <si>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</si>
  <si>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</si>
  <si>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</si>
  <si>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</si>
  <si>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</si>
  <si>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</si>
  <si>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</si>
  <si>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</si>
  <si>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</si>
  <si>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</si>
  <si>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</si>
  <si>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</si>
  <si>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</si>
  <si>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</si>
  <si>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</si>
  <si>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</si>
  <si>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</si>
  <si>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</si>
  <si>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</si>
  <si>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</si>
  <si>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</si>
  <si>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</si>
  <si>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</si>
  <si>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</si>
  <si>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</si>
  <si>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</si>
  <si>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</si>
  <si>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</si>
  <si>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</si>
  <si>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</si>
  <si>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</si>
  <si>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</si>
  <si>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</si>
  <si>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</si>
  <si>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</si>
  <si>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</si>
  <si>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</si>
  <si>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</si>
  <si>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</si>
  <si>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</si>
  <si>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</si>
  <si>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</si>
  <si>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</si>
  <si>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</si>
  <si>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шт</t>
  </si>
  <si>
    <t>м2</t>
  </si>
  <si>
    <t>Смена электроламп в местах общего пользования</t>
  </si>
  <si>
    <t xml:space="preserve"> 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</si>
  <si>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</si>
  <si>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</si>
  <si>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</si>
  <si>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</si>
  <si>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</si>
  <si>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</si>
  <si>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</si>
  <si>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</si>
  <si>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</si>
  <si>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</si>
  <si>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</si>
  <si>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</si>
  <si>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</si>
  <si>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</si>
  <si>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</si>
  <si>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</si>
  <si>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</si>
  <si>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Труба d 15</t>
  </si>
  <si>
    <t>м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</si>
  <si>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</si>
  <si>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</si>
  <si>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42</t>
    </r>
    <r>
      <rPr>
        <sz val="11"/>
        <rFont val="Times New Roman"/>
        <family val="1"/>
      </rPr>
      <t xml:space="preserve">
за 2013 год</t>
    </r>
  </si>
  <si>
    <t>Смена розетки штепсельной</t>
  </si>
  <si>
    <t>Смена предохранителя</t>
  </si>
  <si>
    <t>Ремонт кирпичной кладки вентшахт на кровле</t>
  </si>
  <si>
    <t>м3</t>
  </si>
  <si>
    <t>Ремонт панельных стыков в подвальном помещении</t>
  </si>
  <si>
    <t>Замена неисправного участка электрической сети здания</t>
  </si>
  <si>
    <t>Ремонт стыков стеновых панелей со стороны фасада</t>
  </si>
  <si>
    <t>Утепление потолков тамбуров минплитами с обшивкой гипсокартоном</t>
  </si>
  <si>
    <t>Капитальный ремонт общего имущества МКД</t>
  </si>
  <si>
    <t>Установка светильника наружного освещения С-70 "Алтай"</t>
  </si>
  <si>
    <t>Ремонт цоколя и входных узлов подъездов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</si>
  <si>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</si>
  <si>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</si>
  <si>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42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</si>
  <si>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</si>
  <si>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</si>
  <si>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</si>
  <si>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</si>
  <si>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</si>
  <si>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</si>
  <si>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</si>
  <si>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</si>
  <si>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</si>
  <si>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</si>
  <si>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</si>
  <si>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</si>
  <si>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</si>
  <si>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</si>
  <si>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</si>
  <si>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</si>
  <si>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</si>
  <si>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</si>
  <si>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</si>
  <si>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</si>
  <si>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</si>
  <si>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</si>
  <si>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Ремонт бетонной кровли в местах вывода фановых стояков</t>
  </si>
  <si>
    <t>до 1 октября</t>
  </si>
  <si>
    <t>Смена разрушенных ж/б вентзонтов на металлические</t>
  </si>
  <si>
    <t>2.1</t>
  </si>
  <si>
    <t>Очистка кровли от сучьев, листьев и мусора  (2 раза в год)</t>
  </si>
  <si>
    <t>весна, осень</t>
  </si>
  <si>
    <t>2.2</t>
  </si>
  <si>
    <t>Очистка чердачного помещения от мусора  (1 раз в год)</t>
  </si>
  <si>
    <t xml:space="preserve">до 15 апреля </t>
  </si>
  <si>
    <t>2.3</t>
  </si>
  <si>
    <t>Очистка подъездных козырьков от мусора (2 раза в год)</t>
  </si>
  <si>
    <t>2.4</t>
  </si>
  <si>
    <t>Очистка кровли от снега (по мере необходимости)</t>
  </si>
  <si>
    <t>зимний период</t>
  </si>
  <si>
    <t>2.5</t>
  </si>
  <si>
    <t>Очистка балконных козырьков 5-го этажа от снега с автовышки (по мере необходимости)</t>
  </si>
  <si>
    <t>до 15 апреля и с 1 ноября</t>
  </si>
  <si>
    <t>2.6</t>
  </si>
  <si>
    <t>Очистка подъездных козырьков от снега (по мере необходим.)</t>
  </si>
  <si>
    <t>2.7</t>
  </si>
  <si>
    <t>Очистка ливневой канализации от наледи (по мере необходим.)</t>
  </si>
  <si>
    <t xml:space="preserve">м </t>
  </si>
  <si>
    <t xml:space="preserve">Прочистка вентканалов квартир по заявкам </t>
  </si>
  <si>
    <t>2.8</t>
  </si>
  <si>
    <t>Ремонт дверных полотен (по мере необходимости)</t>
  </si>
  <si>
    <t>2.9</t>
  </si>
  <si>
    <t>Установка пружин на входные двери на зимний период</t>
  </si>
  <si>
    <t>октябрь</t>
  </si>
  <si>
    <t>2.10</t>
  </si>
  <si>
    <t>Снятие пружин на летний период</t>
  </si>
  <si>
    <t>апрель</t>
  </si>
  <si>
    <t>2.11</t>
  </si>
  <si>
    <t>Смена замка навесного (по мере необходимости)</t>
  </si>
  <si>
    <t>нет необходим.</t>
  </si>
  <si>
    <t>2.12</t>
  </si>
  <si>
    <t>Смена остекления оконных створок (по мере необходимости)</t>
  </si>
  <si>
    <t>2.13</t>
  </si>
  <si>
    <t xml:space="preserve">Утепление подвальных продухов на зимний период </t>
  </si>
  <si>
    <t>Изготовление дощатых щитов для продухов подвала</t>
  </si>
  <si>
    <t>2.14</t>
  </si>
  <si>
    <t>Разгерметизация подвальных продухов на летний период</t>
  </si>
  <si>
    <t>Ремонт отмостки: бетонирование отдельных мест</t>
  </si>
  <si>
    <t>2.15</t>
  </si>
  <si>
    <t>Ремонт инвентаря для уборки дома (по мере необходимости)</t>
  </si>
  <si>
    <t>2.16</t>
  </si>
  <si>
    <t>Профилактический осмотр жилого дома с выполнением мелкого ремонта (2 раза в неделю)</t>
  </si>
  <si>
    <t>ч/час</t>
  </si>
  <si>
    <t>2.17</t>
  </si>
  <si>
    <t>Ремонт скамеек (по мере необходимости)</t>
  </si>
  <si>
    <t>2.18</t>
  </si>
  <si>
    <t>Ремонт игрового оборудования (по мере необходимости)</t>
  </si>
  <si>
    <t>2.19</t>
  </si>
  <si>
    <t>Непредвиденные работы:</t>
  </si>
  <si>
    <t>Утепление свободных промерзающих вентканалов на кровле</t>
  </si>
  <si>
    <t>Ремонт стыков плит чердачного перекрытия</t>
  </si>
  <si>
    <t>Утепление плит чердачного перекрытия мин. плитами</t>
  </si>
  <si>
    <t>Изготовление инвентаря и мелких изделий: обоймы дерев.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</si>
  <si>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</si>
  <si>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</si>
  <si>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</si>
  <si>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</si>
  <si>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</si>
  <si>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</si>
  <si>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</si>
  <si>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</si>
  <si>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</si>
  <si>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</si>
  <si>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</si>
  <si>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</si>
  <si>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</si>
  <si>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</si>
  <si>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</si>
  <si>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</si>
  <si>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</si>
  <si>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</si>
  <si>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</si>
  <si>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</si>
  <si>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</si>
  <si>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</si>
  <si>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</si>
  <si>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июнь</t>
  </si>
  <si>
    <t>Смена оптико-аккустических светильников  в подъездах</t>
  </si>
  <si>
    <t>2.20</t>
  </si>
  <si>
    <t>2.21</t>
  </si>
  <si>
    <t>2.22</t>
  </si>
  <si>
    <t>2.23</t>
  </si>
  <si>
    <t>2.24</t>
  </si>
  <si>
    <t>2.25</t>
  </si>
  <si>
    <t>2.26</t>
  </si>
  <si>
    <t>Ремонт цоколя и входных узлов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</si>
</sst>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8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 vertical="center" wrapText="1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vertical="center" wrapText="1"/>
    </xf>
    <xf numFmtId="0" fontId="27" fillId="0" borderId="10" xfId="6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2" xfId="0" applyFont="1" applyBorder="1" applyAlignment="1">
      <alignment/>
    </xf>
    <xf numFmtId="2" fontId="27" fillId="0" borderId="10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5" xfId="0" applyFont="1" applyBorder="1" applyAlignment="1">
      <alignment/>
    </xf>
    <xf numFmtId="0" fontId="26" fillId="0" borderId="0" xfId="0" applyFont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49" fontId="27" fillId="0" borderId="30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4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49" fontId="27" fillId="0" borderId="23" xfId="0" applyNumberFormat="1" applyFont="1" applyBorder="1" applyAlignment="1">
      <alignment horizontal="left"/>
    </xf>
    <xf numFmtId="0" fontId="27" fillId="0" borderId="24" xfId="0" applyFont="1" applyBorder="1" applyAlignment="1">
      <alignment horizontal="left" wrapText="1"/>
    </xf>
    <xf numFmtId="0" fontId="27" fillId="0" borderId="24" xfId="0" applyFont="1" applyBorder="1" applyAlignment="1">
      <alignment horizontal="center"/>
    </xf>
    <xf numFmtId="2" fontId="27" fillId="0" borderId="24" xfId="0" applyNumberFormat="1" applyFont="1" applyBorder="1" applyAlignment="1">
      <alignment horizontal="center"/>
    </xf>
    <xf numFmtId="0" fontId="27" fillId="0" borderId="24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9" fillId="0" borderId="34" xfId="0" applyFont="1" applyBorder="1" applyAlignment="1">
      <alignment horizontal="left"/>
    </xf>
    <xf numFmtId="2" fontId="29" fillId="0" borderId="34" xfId="0" applyNumberFormat="1" applyFont="1" applyBorder="1" applyAlignment="1">
      <alignment horizontal="center"/>
    </xf>
    <xf numFmtId="0" fontId="27" fillId="0" borderId="35" xfId="0" applyFont="1" applyBorder="1" applyAlignment="1">
      <alignment horizontal="left"/>
    </xf>
    <xf numFmtId="2" fontId="27" fillId="0" borderId="10" xfId="0" applyNumberFormat="1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2" fontId="27" fillId="0" borderId="14" xfId="0" applyNumberFormat="1" applyFont="1" applyBorder="1" applyAlignment="1">
      <alignment horizontal="center" wrapText="1"/>
    </xf>
    <xf numFmtId="0" fontId="27" fillId="0" borderId="14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36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37" xfId="0" applyFont="1" applyBorder="1" applyAlignment="1">
      <alignment/>
    </xf>
    <xf numFmtId="0" fontId="27" fillId="0" borderId="10" xfId="0" applyFont="1" applyBorder="1" applyAlignment="1">
      <alignment vertical="center"/>
    </xf>
    <xf numFmtId="2" fontId="27" fillId="0" borderId="13" xfId="0" applyNumberFormat="1" applyFont="1" applyBorder="1" applyAlignment="1">
      <alignment horizontal="center" wrapText="1"/>
    </xf>
    <xf numFmtId="0" fontId="27" fillId="0" borderId="25" xfId="0" applyFont="1" applyBorder="1" applyAlignment="1">
      <alignment vertical="center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49" fontId="27" fillId="0" borderId="38" xfId="0" applyNumberFormat="1" applyFont="1" applyBorder="1" applyAlignment="1">
      <alignment/>
    </xf>
    <xf numFmtId="49" fontId="27" fillId="0" borderId="23" xfId="0" applyNumberFormat="1" applyFont="1" applyBorder="1" applyAlignment="1">
      <alignment/>
    </xf>
    <xf numFmtId="49" fontId="26" fillId="0" borderId="27" xfId="0" applyNumberFormat="1" applyFont="1" applyBorder="1" applyAlignment="1">
      <alignment horizontal="left"/>
    </xf>
    <xf numFmtId="0" fontId="26" fillId="0" borderId="28" xfId="0" applyFont="1" applyBorder="1" applyAlignment="1">
      <alignment horizontal="left" wrapText="1"/>
    </xf>
    <xf numFmtId="0" fontId="27" fillId="0" borderId="28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/>
    </xf>
    <xf numFmtId="0" fontId="26" fillId="0" borderId="29" xfId="0" applyFont="1" applyBorder="1" applyAlignment="1">
      <alignment/>
    </xf>
    <xf numFmtId="2" fontId="27" fillId="0" borderId="10" xfId="0" applyNumberFormat="1" applyFont="1" applyBorder="1" applyAlignment="1">
      <alignment horizontal="center" vertical="center" wrapText="1"/>
    </xf>
    <xf numFmtId="0" fontId="26" fillId="0" borderId="28" xfId="0" applyFont="1" applyBorder="1" applyAlignment="1">
      <alignment vertical="center" wrapText="1"/>
    </xf>
    <xf numFmtId="0" fontId="27" fillId="0" borderId="29" xfId="0" applyFont="1" applyBorder="1" applyAlignment="1">
      <alignment/>
    </xf>
    <xf numFmtId="49" fontId="27" fillId="0" borderId="10" xfId="0" applyNumberFormat="1" applyFont="1" applyBorder="1" applyAlignment="1">
      <alignment horizontal="left"/>
    </xf>
    <xf numFmtId="43" fontId="27" fillId="0" borderId="13" xfId="0" applyNumberFormat="1" applyFont="1" applyBorder="1" applyAlignment="1">
      <alignment horizontal="center"/>
    </xf>
    <xf numFmtId="0" fontId="26" fillId="0" borderId="39" xfId="0" applyFont="1" applyBorder="1" applyAlignment="1">
      <alignment horizontal="left"/>
    </xf>
    <xf numFmtId="0" fontId="26" fillId="0" borderId="40" xfId="0" applyFont="1" applyBorder="1" applyAlignment="1">
      <alignment vertical="center" wrapText="1"/>
    </xf>
    <xf numFmtId="0" fontId="27" fillId="0" borderId="40" xfId="0" applyFont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40" xfId="0" applyFont="1" applyBorder="1" applyAlignment="1">
      <alignment/>
    </xf>
    <xf numFmtId="0" fontId="27" fillId="0" borderId="41" xfId="0" applyFont="1" applyBorder="1" applyAlignment="1">
      <alignment/>
    </xf>
    <xf numFmtId="0" fontId="26" fillId="0" borderId="4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46" xfId="0" applyFont="1" applyBorder="1" applyAlignment="1">
      <alignment/>
    </xf>
    <xf numFmtId="49" fontId="27" fillId="0" borderId="39" xfId="0" applyNumberFormat="1" applyFont="1" applyBorder="1" applyAlignment="1">
      <alignment/>
    </xf>
    <xf numFmtId="0" fontId="27" fillId="0" borderId="47" xfId="0" applyFont="1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5" fillId="0" borderId="48" xfId="0" applyNumberFormat="1" applyFont="1" applyBorder="1" applyAlignment="1">
      <alignment horizontal="center" vertical="center" wrapText="1"/>
    </xf>
    <xf numFmtId="168" fontId="5" fillId="0" borderId="49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 indent="5"/>
    </xf>
    <xf numFmtId="0" fontId="4" fillId="0" borderId="49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49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31">
      <selection activeCell="G37" sqref="G37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7.00390625" style="3" customWidth="1"/>
    <col min="4" max="4" width="12.00390625" style="3" bestFit="1" customWidth="1"/>
    <col min="5" max="5" width="11.25390625" style="3" customWidth="1"/>
    <col min="6" max="6" width="13.25390625" style="3" bestFit="1" customWidth="1"/>
    <col min="7" max="7" width="40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81" customHeight="1">
      <c r="A1" s="146" t="s">
        <v>79</v>
      </c>
      <c r="B1" s="146"/>
      <c r="C1" s="146"/>
      <c r="D1" s="146"/>
      <c r="E1" s="146"/>
      <c r="F1" s="146"/>
      <c r="G1" s="146"/>
      <c r="H1" s="146"/>
      <c r="I1" s="146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47" t="s">
        <v>28</v>
      </c>
      <c r="B3" s="148"/>
      <c r="C3" s="148"/>
      <c r="D3" s="148"/>
      <c r="E3" s="148"/>
      <c r="F3" s="148"/>
      <c r="G3" s="148"/>
      <c r="H3" s="148"/>
      <c r="I3" s="149"/>
    </row>
    <row r="4" spans="1:9" ht="21" customHeight="1">
      <c r="A4" s="5">
        <v>1</v>
      </c>
      <c r="B4" s="150" t="s">
        <v>23</v>
      </c>
      <c r="C4" s="151"/>
      <c r="D4" s="151"/>
      <c r="E4" s="151"/>
      <c r="F4" s="151"/>
      <c r="G4" s="152"/>
      <c r="H4" s="153">
        <v>1985</v>
      </c>
      <c r="I4" s="154"/>
    </row>
    <row r="5" spans="1:9" ht="21" customHeight="1">
      <c r="A5" s="5">
        <v>2</v>
      </c>
      <c r="B5" s="150" t="s">
        <v>20</v>
      </c>
      <c r="C5" s="151"/>
      <c r="D5" s="151"/>
      <c r="E5" s="151"/>
      <c r="F5" s="151"/>
      <c r="G5" s="152"/>
      <c r="H5" s="153">
        <v>5</v>
      </c>
      <c r="I5" s="154"/>
    </row>
    <row r="6" spans="1:9" ht="21" customHeight="1">
      <c r="A6" s="5">
        <v>3</v>
      </c>
      <c r="B6" s="150" t="s">
        <v>21</v>
      </c>
      <c r="C6" s="151"/>
      <c r="D6" s="151"/>
      <c r="E6" s="151"/>
      <c r="F6" s="151"/>
      <c r="G6" s="152"/>
      <c r="H6" s="153">
        <v>4</v>
      </c>
      <c r="I6" s="154"/>
    </row>
    <row r="7" spans="1:9" ht="21" customHeight="1">
      <c r="A7" s="5">
        <v>4</v>
      </c>
      <c r="B7" s="150" t="s">
        <v>22</v>
      </c>
      <c r="C7" s="151"/>
      <c r="D7" s="151"/>
      <c r="E7" s="151"/>
      <c r="F7" s="151"/>
      <c r="G7" s="152"/>
      <c r="H7" s="153">
        <v>58</v>
      </c>
      <c r="I7" s="154"/>
    </row>
    <row r="8" spans="1:9" ht="21" customHeight="1">
      <c r="A8" s="5">
        <v>5</v>
      </c>
      <c r="B8" s="150" t="s">
        <v>24</v>
      </c>
      <c r="C8" s="151"/>
      <c r="D8" s="151"/>
      <c r="E8" s="151"/>
      <c r="F8" s="151"/>
      <c r="G8" s="152"/>
      <c r="H8" s="144">
        <f>H9+H10</f>
        <v>3063.1</v>
      </c>
      <c r="I8" s="145"/>
    </row>
    <row r="9" spans="1:9" ht="21" customHeight="1">
      <c r="A9" s="5">
        <v>6</v>
      </c>
      <c r="B9" s="150" t="s">
        <v>25</v>
      </c>
      <c r="C9" s="151"/>
      <c r="D9" s="151"/>
      <c r="E9" s="151"/>
      <c r="F9" s="151"/>
      <c r="G9" s="152"/>
      <c r="H9" s="144">
        <v>2650.4</v>
      </c>
      <c r="I9" s="145"/>
    </row>
    <row r="10" spans="1:9" ht="19.5" customHeight="1">
      <c r="A10" s="5">
        <v>7</v>
      </c>
      <c r="B10" s="143" t="s">
        <v>26</v>
      </c>
      <c r="C10" s="143"/>
      <c r="D10" s="143"/>
      <c r="E10" s="143"/>
      <c r="F10" s="143"/>
      <c r="G10" s="143"/>
      <c r="H10" s="144">
        <v>412.7</v>
      </c>
      <c r="I10" s="145"/>
    </row>
    <row r="11" spans="1:9" ht="21" customHeight="1">
      <c r="A11" s="5">
        <v>8</v>
      </c>
      <c r="B11" s="143" t="s">
        <v>27</v>
      </c>
      <c r="C11" s="143"/>
      <c r="D11" s="143"/>
      <c r="E11" s="143"/>
      <c r="F11" s="143"/>
      <c r="G11" s="143"/>
      <c r="H11" s="144">
        <v>2088</v>
      </c>
      <c r="I11" s="145"/>
    </row>
    <row r="12" spans="1:9" ht="14.2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1" customHeight="1">
      <c r="A13" s="147" t="s">
        <v>29</v>
      </c>
      <c r="B13" s="148"/>
      <c r="C13" s="148"/>
      <c r="D13" s="148"/>
      <c r="E13" s="148"/>
      <c r="F13" s="148"/>
      <c r="G13" s="148"/>
      <c r="H13" s="148"/>
      <c r="I13" s="149"/>
    </row>
    <row r="14" spans="1:9" ht="21" customHeight="1">
      <c r="A14" s="136" t="s">
        <v>52</v>
      </c>
      <c r="B14" s="137"/>
      <c r="C14" s="137"/>
      <c r="D14" s="137"/>
      <c r="E14" s="137"/>
      <c r="F14" s="137"/>
      <c r="G14" s="137"/>
      <c r="H14" s="137"/>
      <c r="I14" s="138"/>
    </row>
    <row r="15" spans="1:9" ht="12.75" customHeight="1">
      <c r="A15" s="127" t="s">
        <v>3</v>
      </c>
      <c r="B15" s="127" t="s">
        <v>31</v>
      </c>
      <c r="C15" s="140" t="s">
        <v>0</v>
      </c>
      <c r="D15" s="141"/>
      <c r="E15" s="141"/>
      <c r="F15" s="142"/>
      <c r="G15" s="140" t="s">
        <v>2</v>
      </c>
      <c r="H15" s="142"/>
      <c r="I15" s="127" t="s">
        <v>32</v>
      </c>
    </row>
    <row r="16" spans="1:9" ht="80.25" customHeight="1">
      <c r="A16" s="139"/>
      <c r="B16" s="139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39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6.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-3.1</v>
      </c>
      <c r="C19" s="13" t="s">
        <v>4</v>
      </c>
      <c r="D19" s="12">
        <v>28.9</v>
      </c>
      <c r="E19" s="30">
        <f>D19-(B19-I19)</f>
        <v>25.599999999999998</v>
      </c>
      <c r="F19" s="12"/>
      <c r="G19" s="14" t="s">
        <v>42</v>
      </c>
      <c r="H19" s="30">
        <f>E19</f>
        <v>25.599999999999998</v>
      </c>
      <c r="I19" s="12">
        <v>-6.4</v>
      </c>
    </row>
    <row r="20" spans="1:9" ht="16.5" customHeight="1">
      <c r="A20" s="127" t="s">
        <v>12</v>
      </c>
      <c r="B20" s="129">
        <v>-98.2</v>
      </c>
      <c r="C20" s="34" t="s">
        <v>49</v>
      </c>
      <c r="D20" s="129">
        <v>491.8</v>
      </c>
      <c r="E20" s="129">
        <v>435.8</v>
      </c>
      <c r="F20" s="129"/>
      <c r="G20" s="134" t="s">
        <v>59</v>
      </c>
      <c r="H20" s="129">
        <v>507.7</v>
      </c>
      <c r="I20" s="129">
        <f>B20-D20+E20+E20-H20</f>
        <v>-226.09999999999997</v>
      </c>
    </row>
    <row r="21" spans="1:9" ht="98.25" customHeight="1">
      <c r="A21" s="128"/>
      <c r="B21" s="130"/>
      <c r="C21" s="35"/>
      <c r="D21" s="130"/>
      <c r="E21" s="130"/>
      <c r="F21" s="130"/>
      <c r="G21" s="135"/>
      <c r="H21" s="130"/>
      <c r="I21" s="36"/>
    </row>
    <row r="22" spans="1:9" ht="27" customHeight="1">
      <c r="A22" s="11" t="s">
        <v>58</v>
      </c>
      <c r="B22" s="19">
        <v>-1.1</v>
      </c>
      <c r="C22" s="20" t="s">
        <v>36</v>
      </c>
      <c r="D22" s="19">
        <v>10.2</v>
      </c>
      <c r="E22" s="30">
        <f>D22-(B22-I22)</f>
        <v>9.7</v>
      </c>
      <c r="F22" s="19"/>
      <c r="G22" s="21" t="s">
        <v>47</v>
      </c>
      <c r="H22" s="30">
        <f>E22</f>
        <v>9.7</v>
      </c>
      <c r="I22" s="19">
        <v>-1.6</v>
      </c>
    </row>
    <row r="23" spans="1:9" ht="19.5" customHeight="1">
      <c r="A23" s="15"/>
      <c r="B23" s="16">
        <f>SUM(B19:B22)</f>
        <v>-102.39999999999999</v>
      </c>
      <c r="C23" s="17" t="s">
        <v>6</v>
      </c>
      <c r="D23" s="16">
        <f>SUM(D19:D22)</f>
        <v>530.9000000000001</v>
      </c>
      <c r="E23" s="16">
        <f>SUM(E19:E22)</f>
        <v>471.1</v>
      </c>
      <c r="F23" s="16"/>
      <c r="G23" s="18"/>
      <c r="H23" s="16">
        <f>SUM(H19:H22)</f>
        <v>543</v>
      </c>
      <c r="I23" s="16">
        <f>SUM(I19:I22)</f>
        <v>-234.09999999999997</v>
      </c>
    </row>
    <row r="24" spans="1:9" ht="27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30">
        <v>-53.7</v>
      </c>
      <c r="C25" s="20" t="s">
        <v>9</v>
      </c>
      <c r="D25" s="19">
        <v>521.9</v>
      </c>
      <c r="E25" s="30">
        <f aca="true" t="shared" si="0" ref="E25:E32">D25-(B25-I25)</f>
        <v>499.7</v>
      </c>
      <c r="F25" s="19"/>
      <c r="G25" s="21" t="s">
        <v>43</v>
      </c>
      <c r="H25" s="30">
        <f aca="true" t="shared" si="1" ref="H25:H32">E25</f>
        <v>499.7</v>
      </c>
      <c r="I25" s="19">
        <v>-75.9</v>
      </c>
    </row>
    <row r="26" spans="1:9" ht="27" customHeight="1">
      <c r="A26" s="22" t="s">
        <v>15</v>
      </c>
      <c r="B26" s="30">
        <v>-12.6</v>
      </c>
      <c r="C26" s="20" t="s">
        <v>10</v>
      </c>
      <c r="D26" s="19">
        <v>164.1</v>
      </c>
      <c r="E26" s="30">
        <f t="shared" si="0"/>
        <v>149.79999999999998</v>
      </c>
      <c r="F26" s="19"/>
      <c r="G26" s="21" t="s">
        <v>44</v>
      </c>
      <c r="H26" s="30">
        <f t="shared" si="1"/>
        <v>149.79999999999998</v>
      </c>
      <c r="I26" s="19">
        <v>-26.9</v>
      </c>
    </row>
    <row r="27" spans="1:9" ht="27" customHeight="1">
      <c r="A27" s="22" t="s">
        <v>16</v>
      </c>
      <c r="B27" s="30">
        <v>15.8</v>
      </c>
      <c r="C27" s="20" t="s">
        <v>64</v>
      </c>
      <c r="D27" s="19">
        <v>-36.2</v>
      </c>
      <c r="E27" s="30">
        <f t="shared" si="0"/>
        <v>0.29999999999999716</v>
      </c>
      <c r="F27" s="19"/>
      <c r="G27" s="21" t="s">
        <v>65</v>
      </c>
      <c r="H27" s="30">
        <f t="shared" si="1"/>
        <v>0.29999999999999716</v>
      </c>
      <c r="I27" s="19">
        <v>52.3</v>
      </c>
    </row>
    <row r="28" spans="1:9" ht="27" customHeight="1">
      <c r="A28" s="11" t="s">
        <v>17</v>
      </c>
      <c r="B28" s="30">
        <v>-7</v>
      </c>
      <c r="C28" s="20" t="s">
        <v>30</v>
      </c>
      <c r="D28" s="19">
        <v>84.6</v>
      </c>
      <c r="E28" s="30">
        <f t="shared" si="0"/>
        <v>77.69999999999999</v>
      </c>
      <c r="F28" s="19"/>
      <c r="G28" s="21" t="s">
        <v>45</v>
      </c>
      <c r="H28" s="30">
        <f t="shared" si="1"/>
        <v>77.69999999999999</v>
      </c>
      <c r="I28" s="19">
        <v>-13.9</v>
      </c>
    </row>
    <row r="29" spans="1:9" ht="27" customHeight="1">
      <c r="A29" s="11" t="s">
        <v>60</v>
      </c>
      <c r="B29" s="30">
        <v>-6.6</v>
      </c>
      <c r="C29" s="20" t="s">
        <v>66</v>
      </c>
      <c r="D29" s="19">
        <v>16.4</v>
      </c>
      <c r="E29" s="30">
        <f t="shared" si="0"/>
        <v>23.799999999999997</v>
      </c>
      <c r="F29" s="19"/>
      <c r="G29" s="21" t="s">
        <v>67</v>
      </c>
      <c r="H29" s="30">
        <f t="shared" si="1"/>
        <v>23.799999999999997</v>
      </c>
      <c r="I29" s="19">
        <v>0.8</v>
      </c>
    </row>
    <row r="30" spans="1:9" ht="27" customHeight="1">
      <c r="A30" s="11" t="s">
        <v>61</v>
      </c>
      <c r="B30" s="30">
        <v>-4.6</v>
      </c>
      <c r="C30" s="20" t="s">
        <v>8</v>
      </c>
      <c r="D30" s="19">
        <v>57.4</v>
      </c>
      <c r="E30" s="30">
        <f t="shared" si="0"/>
        <v>52.5</v>
      </c>
      <c r="F30" s="19"/>
      <c r="G30" s="21" t="s">
        <v>46</v>
      </c>
      <c r="H30" s="30">
        <f t="shared" si="1"/>
        <v>52.5</v>
      </c>
      <c r="I30" s="19">
        <v>-9.5</v>
      </c>
    </row>
    <row r="31" spans="1:9" ht="27" customHeight="1">
      <c r="A31" s="11" t="s">
        <v>62</v>
      </c>
      <c r="B31" s="19">
        <v>-1.5</v>
      </c>
      <c r="C31" s="20" t="s">
        <v>68</v>
      </c>
      <c r="D31" s="19">
        <v>12.2</v>
      </c>
      <c r="E31" s="30">
        <f t="shared" si="0"/>
        <v>12.399999999999999</v>
      </c>
      <c r="F31" s="19"/>
      <c r="G31" s="21" t="s">
        <v>69</v>
      </c>
      <c r="H31" s="30">
        <f t="shared" si="1"/>
        <v>12.399999999999999</v>
      </c>
      <c r="I31" s="19">
        <v>-1.3</v>
      </c>
    </row>
    <row r="32" spans="1:9" ht="27" customHeight="1">
      <c r="A32" s="11" t="s">
        <v>63</v>
      </c>
      <c r="B32" s="19">
        <v>-2</v>
      </c>
      <c r="C32" s="20" t="s">
        <v>70</v>
      </c>
      <c r="D32" s="19">
        <v>13.7</v>
      </c>
      <c r="E32" s="30">
        <f t="shared" si="0"/>
        <v>11.299999999999999</v>
      </c>
      <c r="F32" s="19"/>
      <c r="G32" s="21" t="s">
        <v>71</v>
      </c>
      <c r="H32" s="30">
        <f t="shared" si="1"/>
        <v>11.299999999999999</v>
      </c>
      <c r="I32" s="19">
        <v>-4.4</v>
      </c>
    </row>
    <row r="33" spans="1:9" ht="17.25" customHeight="1">
      <c r="A33" s="15"/>
      <c r="B33" s="16">
        <f>SUM(B25:B32)</f>
        <v>-72.19999999999999</v>
      </c>
      <c r="C33" s="17" t="s">
        <v>13</v>
      </c>
      <c r="D33" s="16">
        <f>SUM(D25:D32)</f>
        <v>834.1</v>
      </c>
      <c r="E33" s="16">
        <f>SUM(E25:E32)</f>
        <v>827.4999999999999</v>
      </c>
      <c r="F33" s="16"/>
      <c r="G33" s="23"/>
      <c r="H33" s="16">
        <f>SUM(H25:H32)</f>
        <v>827.4999999999999</v>
      </c>
      <c r="I33" s="16">
        <f>SUM(I25:I32)</f>
        <v>-78.80000000000003</v>
      </c>
    </row>
    <row r="34" spans="1:9" ht="15.7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1" t="s">
        <v>50</v>
      </c>
      <c r="B35" s="19">
        <v>0</v>
      </c>
      <c r="C35" s="20" t="s">
        <v>38</v>
      </c>
      <c r="D35" s="19"/>
      <c r="E35" s="30">
        <f>D35-(B35-I35)</f>
        <v>0</v>
      </c>
      <c r="F35" s="19"/>
      <c r="G35" s="25"/>
      <c r="H35" s="30">
        <f>E35</f>
        <v>0</v>
      </c>
      <c r="I35" s="19">
        <v>0</v>
      </c>
    </row>
    <row r="36" spans="1:9" ht="25.5" customHeight="1">
      <c r="A36" s="11" t="s">
        <v>51</v>
      </c>
      <c r="B36" s="19">
        <v>-1.2</v>
      </c>
      <c r="C36" s="20" t="s">
        <v>39</v>
      </c>
      <c r="D36" s="19">
        <v>10.3</v>
      </c>
      <c r="E36" s="30">
        <f>D36-(B36-I36)</f>
        <v>10.100000000000001</v>
      </c>
      <c r="F36" s="19"/>
      <c r="G36" s="25"/>
      <c r="H36" s="30">
        <f>E36</f>
        <v>10.100000000000001</v>
      </c>
      <c r="I36" s="19">
        <v>-1.4</v>
      </c>
    </row>
    <row r="37" spans="1:9" s="10" customFormat="1" ht="16.5" customHeight="1">
      <c r="A37" s="15"/>
      <c r="B37" s="16">
        <f>SUM(B35:B36)</f>
        <v>-1.2</v>
      </c>
      <c r="C37" s="17" t="s">
        <v>40</v>
      </c>
      <c r="D37" s="16">
        <f>SUM(D35:D36)</f>
        <v>10.3</v>
      </c>
      <c r="E37" s="16">
        <f>SUM(E35:E36)</f>
        <v>10.100000000000001</v>
      </c>
      <c r="F37" s="16"/>
      <c r="G37" s="23"/>
      <c r="H37" s="16">
        <f>SUM(H35:H36)</f>
        <v>10.100000000000001</v>
      </c>
      <c r="I37" s="16">
        <f>SUM(I35:I36)</f>
        <v>-1.4</v>
      </c>
    </row>
    <row r="38" spans="1:9" ht="19.5" customHeight="1">
      <c r="A38" s="27"/>
      <c r="B38" s="16">
        <f>SUM(B23,B33,B37)</f>
        <v>-175.79999999999995</v>
      </c>
      <c r="C38" s="17" t="s">
        <v>19</v>
      </c>
      <c r="D38" s="16">
        <f>SUM(D23,D33,D37)</f>
        <v>1375.3</v>
      </c>
      <c r="E38" s="16">
        <f>SUM(E23,E33,E37)</f>
        <v>1308.6999999999998</v>
      </c>
      <c r="F38" s="16"/>
      <c r="G38" s="23"/>
      <c r="H38" s="16">
        <f>SUM(H23,H33,H37)</f>
        <v>1380.6</v>
      </c>
      <c r="I38" s="16">
        <f>SUM(I23,I33,I37)</f>
        <v>-314.29999999999995</v>
      </c>
    </row>
    <row r="39" spans="1:9" ht="28.5">
      <c r="A39" s="27"/>
      <c r="B39" s="16"/>
      <c r="C39" s="17" t="s">
        <v>41</v>
      </c>
      <c r="D39" s="131">
        <f>E38+F38-D38</f>
        <v>-66.60000000000014</v>
      </c>
      <c r="E39" s="132"/>
      <c r="F39" s="133"/>
      <c r="G39" s="23"/>
      <c r="H39" s="28"/>
      <c r="I39" s="16"/>
    </row>
    <row r="40" spans="1:9" ht="15.75" customHeight="1">
      <c r="A40" s="15">
        <v>4</v>
      </c>
      <c r="B40" s="16">
        <v>-32.2</v>
      </c>
      <c r="C40" s="17" t="s">
        <v>18</v>
      </c>
      <c r="D40" s="16">
        <v>45.2</v>
      </c>
      <c r="E40" s="16">
        <v>40.6</v>
      </c>
      <c r="F40" s="16"/>
      <c r="G40" s="21" t="s">
        <v>205</v>
      </c>
      <c r="H40" s="29">
        <v>22.8</v>
      </c>
      <c r="I40" s="16">
        <f>B40+E40+F40-H40</f>
        <v>-14.400000000000002</v>
      </c>
    </row>
  </sheetData>
  <sheetProtection/>
  <mergeCells count="36">
    <mergeCell ref="B5:G5"/>
    <mergeCell ref="H5:I5"/>
    <mergeCell ref="A1:I1"/>
    <mergeCell ref="A3:I3"/>
    <mergeCell ref="B4:G4"/>
    <mergeCell ref="H4:I4"/>
    <mergeCell ref="B8:G8"/>
    <mergeCell ref="H8:I8"/>
    <mergeCell ref="B9:G9"/>
    <mergeCell ref="H9:I9"/>
    <mergeCell ref="B6:G6"/>
    <mergeCell ref="H6:I6"/>
    <mergeCell ref="B7:G7"/>
    <mergeCell ref="H7:I7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I20:I21"/>
    <mergeCell ref="D39:F39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3"/>
  <sheetViews>
    <sheetView view="pageBreakPreview" zoomScaleSheetLayoutView="100" zoomScalePageLayoutView="0" workbookViewId="0" topLeftCell="A40">
      <selection activeCell="C15" sqref="C15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57" t="s">
        <v>91</v>
      </c>
      <c r="C1" s="157"/>
      <c r="D1" s="157"/>
      <c r="E1" s="157"/>
      <c r="F1" s="157"/>
      <c r="G1" s="157"/>
      <c r="H1" s="157"/>
    </row>
    <row r="2" spans="2:8" ht="12.75" customHeight="1">
      <c r="B2" s="157" t="s">
        <v>92</v>
      </c>
      <c r="C2" s="157"/>
      <c r="D2" s="157"/>
      <c r="E2" s="157"/>
      <c r="F2" s="157"/>
      <c r="G2" s="157"/>
      <c r="H2" s="157"/>
    </row>
    <row r="3" spans="2:8" ht="12.75" customHeight="1" thickBot="1">
      <c r="B3" s="157" t="s">
        <v>93</v>
      </c>
      <c r="C3" s="157"/>
      <c r="D3" s="157"/>
      <c r="E3" s="157"/>
      <c r="F3" s="157"/>
      <c r="G3" s="157"/>
      <c r="H3" s="157"/>
    </row>
    <row r="4" spans="2:8" ht="12.75" customHeight="1">
      <c r="B4" s="51" t="s">
        <v>94</v>
      </c>
      <c r="C4" s="52" t="s">
        <v>95</v>
      </c>
      <c r="D4" s="52" t="s">
        <v>96</v>
      </c>
      <c r="E4" s="53" t="s">
        <v>97</v>
      </c>
      <c r="F4" s="54" t="s">
        <v>98</v>
      </c>
      <c r="G4" s="55" t="s">
        <v>97</v>
      </c>
      <c r="H4" s="56" t="s">
        <v>99</v>
      </c>
    </row>
    <row r="5" spans="2:8" ht="12.75" customHeight="1" thickBot="1">
      <c r="B5" s="57" t="s">
        <v>100</v>
      </c>
      <c r="C5" s="58" t="s">
        <v>101</v>
      </c>
      <c r="D5" s="58" t="s">
        <v>102</v>
      </c>
      <c r="E5" s="59" t="s">
        <v>103</v>
      </c>
      <c r="F5" s="60" t="s">
        <v>104</v>
      </c>
      <c r="G5" s="61" t="s">
        <v>105</v>
      </c>
      <c r="H5" s="62" t="s">
        <v>106</v>
      </c>
    </row>
    <row r="6" spans="2:8" ht="12.75" customHeight="1">
      <c r="B6" s="63" t="s">
        <v>107</v>
      </c>
      <c r="C6" s="64" t="s">
        <v>108</v>
      </c>
      <c r="D6" s="65"/>
      <c r="E6" s="65"/>
      <c r="F6" s="65"/>
      <c r="G6" s="65"/>
      <c r="H6" s="66"/>
    </row>
    <row r="7" spans="2:8" ht="24" customHeight="1">
      <c r="B7" s="67" t="s">
        <v>109</v>
      </c>
      <c r="C7" s="68" t="s">
        <v>110</v>
      </c>
      <c r="D7" s="42" t="s">
        <v>55</v>
      </c>
      <c r="E7" s="49">
        <v>412.7</v>
      </c>
      <c r="F7" s="69" t="s">
        <v>111</v>
      </c>
      <c r="G7" s="49">
        <f>E7</f>
        <v>412.7</v>
      </c>
      <c r="H7" s="70"/>
    </row>
    <row r="8" spans="2:8" ht="24" customHeight="1" thickBot="1">
      <c r="B8" s="71" t="s">
        <v>112</v>
      </c>
      <c r="C8" s="72" t="s">
        <v>113</v>
      </c>
      <c r="D8" s="73" t="s">
        <v>55</v>
      </c>
      <c r="E8" s="74">
        <v>2088</v>
      </c>
      <c r="F8" s="75" t="s">
        <v>111</v>
      </c>
      <c r="G8" s="74">
        <f>E8</f>
        <v>2088</v>
      </c>
      <c r="H8" s="76"/>
    </row>
    <row r="9" spans="2:8" ht="12.75" customHeight="1">
      <c r="B9" s="63" t="s">
        <v>114</v>
      </c>
      <c r="C9" s="77" t="s">
        <v>115</v>
      </c>
      <c r="D9" s="78"/>
      <c r="E9" s="79"/>
      <c r="F9" s="78"/>
      <c r="G9" s="79"/>
      <c r="H9" s="80"/>
    </row>
    <row r="10" spans="2:8" ht="12.75" customHeight="1">
      <c r="B10" s="67" t="s">
        <v>119</v>
      </c>
      <c r="C10" s="33" t="s">
        <v>116</v>
      </c>
      <c r="D10" s="37" t="s">
        <v>54</v>
      </c>
      <c r="E10" s="81">
        <v>4</v>
      </c>
      <c r="F10" s="82" t="s">
        <v>117</v>
      </c>
      <c r="G10" s="74">
        <v>4</v>
      </c>
      <c r="H10" s="70"/>
    </row>
    <row r="11" spans="2:8" ht="12.75" customHeight="1">
      <c r="B11" s="67" t="s">
        <v>122</v>
      </c>
      <c r="C11" s="38" t="s">
        <v>82</v>
      </c>
      <c r="D11" s="41" t="s">
        <v>83</v>
      </c>
      <c r="E11" s="83">
        <v>0.2</v>
      </c>
      <c r="F11" s="84" t="s">
        <v>117</v>
      </c>
      <c r="G11" s="48">
        <v>0.23</v>
      </c>
      <c r="H11" s="70"/>
    </row>
    <row r="12" spans="2:8" ht="12.75">
      <c r="B12" s="67" t="s">
        <v>125</v>
      </c>
      <c r="C12" s="43" t="s">
        <v>118</v>
      </c>
      <c r="D12" s="42" t="s">
        <v>54</v>
      </c>
      <c r="E12" s="83">
        <v>2</v>
      </c>
      <c r="F12" s="84" t="s">
        <v>117</v>
      </c>
      <c r="G12" s="49">
        <v>2</v>
      </c>
      <c r="H12" s="70"/>
    </row>
    <row r="13" spans="2:8" ht="12.75" customHeight="1">
      <c r="B13" s="67" t="s">
        <v>127</v>
      </c>
      <c r="C13" s="38" t="s">
        <v>120</v>
      </c>
      <c r="D13" s="39" t="s">
        <v>55</v>
      </c>
      <c r="E13" s="47">
        <v>700</v>
      </c>
      <c r="F13" s="85" t="s">
        <v>121</v>
      </c>
      <c r="G13" s="47">
        <v>700</v>
      </c>
      <c r="H13" s="86"/>
    </row>
    <row r="14" spans="2:8" ht="12.75" customHeight="1">
      <c r="B14" s="67" t="s">
        <v>130</v>
      </c>
      <c r="C14" s="38" t="s">
        <v>123</v>
      </c>
      <c r="D14" s="39" t="s">
        <v>55</v>
      </c>
      <c r="E14" s="50">
        <v>700</v>
      </c>
      <c r="F14" s="45" t="s">
        <v>124</v>
      </c>
      <c r="G14" s="47">
        <v>700</v>
      </c>
      <c r="H14" s="87"/>
    </row>
    <row r="15" spans="2:8" ht="12.75" customHeight="1">
      <c r="B15" s="67" t="s">
        <v>133</v>
      </c>
      <c r="C15" s="38" t="s">
        <v>126</v>
      </c>
      <c r="D15" s="39" t="s">
        <v>55</v>
      </c>
      <c r="E15" s="50">
        <v>51</v>
      </c>
      <c r="F15" s="45" t="s">
        <v>121</v>
      </c>
      <c r="G15" s="47">
        <v>51</v>
      </c>
      <c r="H15" s="87"/>
    </row>
    <row r="16" spans="2:8" ht="12.75" customHeight="1">
      <c r="B16" s="67" t="s">
        <v>135</v>
      </c>
      <c r="C16" s="88" t="s">
        <v>128</v>
      </c>
      <c r="D16" s="89" t="s">
        <v>55</v>
      </c>
      <c r="E16" s="47">
        <v>350</v>
      </c>
      <c r="F16" s="85" t="s">
        <v>129</v>
      </c>
      <c r="G16" s="47">
        <v>21</v>
      </c>
      <c r="H16" s="90"/>
    </row>
    <row r="17" spans="2:8" ht="24" customHeight="1">
      <c r="B17" s="67" t="s">
        <v>139</v>
      </c>
      <c r="C17" s="88" t="s">
        <v>131</v>
      </c>
      <c r="D17" s="39" t="s">
        <v>55</v>
      </c>
      <c r="E17" s="47">
        <v>36</v>
      </c>
      <c r="F17" s="85" t="s">
        <v>132</v>
      </c>
      <c r="G17" s="47">
        <v>12</v>
      </c>
      <c r="H17" s="90" t="s">
        <v>57</v>
      </c>
    </row>
    <row r="18" spans="2:8" ht="12.75" customHeight="1">
      <c r="B18" s="67" t="s">
        <v>141</v>
      </c>
      <c r="C18" s="38" t="s">
        <v>134</v>
      </c>
      <c r="D18" s="39" t="s">
        <v>55</v>
      </c>
      <c r="E18" s="47">
        <v>51</v>
      </c>
      <c r="F18" s="85" t="s">
        <v>129</v>
      </c>
      <c r="G18" s="50">
        <v>24</v>
      </c>
      <c r="H18" s="90"/>
    </row>
    <row r="19" spans="2:8" ht="12.75" customHeight="1">
      <c r="B19" s="67" t="s">
        <v>144</v>
      </c>
      <c r="C19" s="91" t="s">
        <v>136</v>
      </c>
      <c r="D19" s="39" t="s">
        <v>137</v>
      </c>
      <c r="E19" s="47">
        <v>8</v>
      </c>
      <c r="F19" s="85" t="s">
        <v>129</v>
      </c>
      <c r="G19" s="50">
        <v>50</v>
      </c>
      <c r="H19" s="90"/>
    </row>
    <row r="20" spans="2:8" ht="12.75">
      <c r="B20" s="67" t="s">
        <v>147</v>
      </c>
      <c r="C20" s="38" t="s">
        <v>138</v>
      </c>
      <c r="D20" s="42" t="s">
        <v>76</v>
      </c>
      <c r="E20" s="92">
        <v>28</v>
      </c>
      <c r="F20" s="82" t="s">
        <v>111</v>
      </c>
      <c r="G20" s="49">
        <v>24</v>
      </c>
      <c r="H20" s="90"/>
    </row>
    <row r="21" spans="2:8" ht="12.75" customHeight="1">
      <c r="B21" s="67" t="s">
        <v>150</v>
      </c>
      <c r="C21" s="93" t="s">
        <v>86</v>
      </c>
      <c r="D21" s="42" t="s">
        <v>76</v>
      </c>
      <c r="E21" s="92">
        <v>45</v>
      </c>
      <c r="F21" s="82" t="s">
        <v>117</v>
      </c>
      <c r="G21" s="49">
        <v>54</v>
      </c>
      <c r="H21" s="90"/>
    </row>
    <row r="22" spans="2:8" ht="12.75" customHeight="1">
      <c r="B22" s="67" t="s">
        <v>152</v>
      </c>
      <c r="C22" s="38" t="s">
        <v>140</v>
      </c>
      <c r="D22" s="39" t="s">
        <v>54</v>
      </c>
      <c r="E22" s="47">
        <v>4</v>
      </c>
      <c r="F22" s="85" t="s">
        <v>111</v>
      </c>
      <c r="G22" s="47">
        <v>4</v>
      </c>
      <c r="H22" s="90" t="s">
        <v>57</v>
      </c>
    </row>
    <row r="23" spans="2:8" ht="12.75">
      <c r="B23" s="67" t="s">
        <v>155</v>
      </c>
      <c r="C23" s="94" t="s">
        <v>142</v>
      </c>
      <c r="D23" s="95" t="s">
        <v>54</v>
      </c>
      <c r="E23" s="47">
        <v>4</v>
      </c>
      <c r="F23" s="85" t="s">
        <v>143</v>
      </c>
      <c r="G23" s="47">
        <v>4</v>
      </c>
      <c r="H23" s="90"/>
    </row>
    <row r="24" spans="2:8" ht="12.75">
      <c r="B24" s="67" t="s">
        <v>158</v>
      </c>
      <c r="C24" s="94" t="s">
        <v>145</v>
      </c>
      <c r="D24" s="95" t="s">
        <v>54</v>
      </c>
      <c r="E24" s="50">
        <v>4</v>
      </c>
      <c r="F24" s="85" t="s">
        <v>146</v>
      </c>
      <c r="G24" s="50">
        <v>4</v>
      </c>
      <c r="H24" s="90"/>
    </row>
    <row r="25" spans="2:8" ht="12.75">
      <c r="B25" s="67" t="s">
        <v>160</v>
      </c>
      <c r="C25" s="38" t="s">
        <v>148</v>
      </c>
      <c r="D25" s="39" t="s">
        <v>54</v>
      </c>
      <c r="E25" s="50">
        <v>2</v>
      </c>
      <c r="F25" s="85" t="s">
        <v>111</v>
      </c>
      <c r="G25" s="50" t="s">
        <v>57</v>
      </c>
      <c r="H25" s="90" t="s">
        <v>149</v>
      </c>
    </row>
    <row r="26" spans="2:8" ht="12.75" customHeight="1">
      <c r="B26" s="67" t="s">
        <v>163</v>
      </c>
      <c r="C26" s="38" t="s">
        <v>151</v>
      </c>
      <c r="D26" s="39" t="s">
        <v>55</v>
      </c>
      <c r="E26" s="47">
        <v>0.5</v>
      </c>
      <c r="F26" s="85" t="s">
        <v>111</v>
      </c>
      <c r="G26" s="47">
        <v>0.33</v>
      </c>
      <c r="H26" s="90" t="s">
        <v>57</v>
      </c>
    </row>
    <row r="27" spans="2:8" ht="12.75" customHeight="1">
      <c r="B27" s="67" t="s">
        <v>165</v>
      </c>
      <c r="C27" s="94" t="s">
        <v>153</v>
      </c>
      <c r="D27" s="95" t="s">
        <v>55</v>
      </c>
      <c r="E27" s="50">
        <v>0.45</v>
      </c>
      <c r="F27" s="85" t="s">
        <v>143</v>
      </c>
      <c r="G27" s="50">
        <v>0.45</v>
      </c>
      <c r="H27" s="90"/>
    </row>
    <row r="28" spans="2:8" ht="12.75" customHeight="1">
      <c r="B28" s="67" t="s">
        <v>167</v>
      </c>
      <c r="C28" s="40" t="s">
        <v>154</v>
      </c>
      <c r="D28" s="42" t="s">
        <v>55</v>
      </c>
      <c r="E28" s="50">
        <v>0.5</v>
      </c>
      <c r="F28" s="85" t="s">
        <v>143</v>
      </c>
      <c r="G28" s="50">
        <v>0.5</v>
      </c>
      <c r="H28" s="90"/>
    </row>
    <row r="29" spans="2:8" ht="12.75" customHeight="1">
      <c r="B29" s="67" t="s">
        <v>198</v>
      </c>
      <c r="C29" s="94" t="s">
        <v>156</v>
      </c>
      <c r="D29" s="95" t="s">
        <v>55</v>
      </c>
      <c r="E29" s="50">
        <v>0.45</v>
      </c>
      <c r="F29" s="85" t="s">
        <v>146</v>
      </c>
      <c r="G29" s="50">
        <v>0.45</v>
      </c>
      <c r="H29" s="90"/>
    </row>
    <row r="30" spans="2:8" ht="12.75" customHeight="1">
      <c r="B30" s="67" t="s">
        <v>199</v>
      </c>
      <c r="C30" s="43" t="s">
        <v>157</v>
      </c>
      <c r="D30" s="42" t="s">
        <v>55</v>
      </c>
      <c r="E30" s="92">
        <v>5</v>
      </c>
      <c r="F30" s="82" t="s">
        <v>117</v>
      </c>
      <c r="G30" s="49">
        <v>4.9</v>
      </c>
      <c r="H30" s="90"/>
    </row>
    <row r="31" spans="2:8" ht="12.75" customHeight="1">
      <c r="B31" s="67" t="s">
        <v>200</v>
      </c>
      <c r="C31" s="38" t="s">
        <v>159</v>
      </c>
      <c r="D31" s="39" t="s">
        <v>54</v>
      </c>
      <c r="E31" s="47">
        <v>4</v>
      </c>
      <c r="F31" s="85" t="s">
        <v>111</v>
      </c>
      <c r="G31" s="50">
        <v>7</v>
      </c>
      <c r="H31" s="90"/>
    </row>
    <row r="32" spans="2:8" ht="24">
      <c r="B32" s="67" t="s">
        <v>201</v>
      </c>
      <c r="C32" s="94" t="s">
        <v>161</v>
      </c>
      <c r="D32" s="95" t="s">
        <v>162</v>
      </c>
      <c r="E32" s="81">
        <v>34.8</v>
      </c>
      <c r="F32" s="85" t="s">
        <v>111</v>
      </c>
      <c r="G32" s="81">
        <v>34.8</v>
      </c>
      <c r="H32" s="90"/>
    </row>
    <row r="33" spans="2:8" ht="12.75">
      <c r="B33" s="67" t="s">
        <v>202</v>
      </c>
      <c r="C33" s="38" t="s">
        <v>164</v>
      </c>
      <c r="D33" s="39" t="s">
        <v>54</v>
      </c>
      <c r="E33" s="47">
        <v>2</v>
      </c>
      <c r="F33" s="85" t="s">
        <v>111</v>
      </c>
      <c r="G33" s="81"/>
      <c r="H33" s="90" t="s">
        <v>149</v>
      </c>
    </row>
    <row r="34" spans="2:8" ht="12.75">
      <c r="B34" s="67" t="s">
        <v>203</v>
      </c>
      <c r="C34" s="38" t="s">
        <v>166</v>
      </c>
      <c r="D34" s="39" t="s">
        <v>54</v>
      </c>
      <c r="E34" s="47">
        <v>2</v>
      </c>
      <c r="F34" s="85" t="s">
        <v>111</v>
      </c>
      <c r="G34" s="81"/>
      <c r="H34" s="90" t="s">
        <v>149</v>
      </c>
    </row>
    <row r="35" spans="2:8" ht="12.75" customHeight="1">
      <c r="B35" s="96" t="s">
        <v>204</v>
      </c>
      <c r="C35" s="38" t="s">
        <v>168</v>
      </c>
      <c r="D35" s="95" t="s">
        <v>162</v>
      </c>
      <c r="E35" s="81">
        <v>21</v>
      </c>
      <c r="F35" s="85" t="s">
        <v>111</v>
      </c>
      <c r="G35" s="81"/>
      <c r="H35" s="90"/>
    </row>
    <row r="36" spans="2:8" ht="12.75" customHeight="1">
      <c r="B36" s="97"/>
      <c r="C36" s="38" t="s">
        <v>169</v>
      </c>
      <c r="D36" s="39" t="s">
        <v>54</v>
      </c>
      <c r="E36" s="81"/>
      <c r="F36" s="85"/>
      <c r="G36" s="47">
        <v>5</v>
      </c>
      <c r="H36" s="90"/>
    </row>
    <row r="37" spans="2:8" ht="12.75" customHeight="1">
      <c r="B37" s="97"/>
      <c r="C37" s="38" t="s">
        <v>170</v>
      </c>
      <c r="D37" s="39" t="s">
        <v>76</v>
      </c>
      <c r="E37" s="81"/>
      <c r="F37" s="85"/>
      <c r="G37" s="47">
        <v>12</v>
      </c>
      <c r="H37" s="90"/>
    </row>
    <row r="38" spans="2:8" ht="12.75">
      <c r="B38" s="97"/>
      <c r="C38" s="38" t="s">
        <v>171</v>
      </c>
      <c r="D38" s="39" t="s">
        <v>55</v>
      </c>
      <c r="E38" s="81"/>
      <c r="F38" s="85"/>
      <c r="G38" s="47">
        <v>17.3</v>
      </c>
      <c r="H38" s="90"/>
    </row>
    <row r="39" spans="2:8" ht="24">
      <c r="B39" s="97"/>
      <c r="C39" s="38" t="s">
        <v>87</v>
      </c>
      <c r="D39" s="39" t="s">
        <v>55</v>
      </c>
      <c r="E39" s="81"/>
      <c r="F39" s="85"/>
      <c r="G39" s="47">
        <v>3.2</v>
      </c>
      <c r="H39" s="90"/>
    </row>
    <row r="40" spans="2:8" ht="12.75">
      <c r="B40" s="97"/>
      <c r="C40" s="38" t="s">
        <v>84</v>
      </c>
      <c r="D40" s="39" t="s">
        <v>76</v>
      </c>
      <c r="E40" s="81"/>
      <c r="F40" s="85"/>
      <c r="G40" s="47">
        <v>15</v>
      </c>
      <c r="H40" s="90"/>
    </row>
    <row r="41" spans="2:8" ht="13.5" thickBot="1">
      <c r="B41" s="97"/>
      <c r="C41" s="38" t="s">
        <v>172</v>
      </c>
      <c r="D41" s="39" t="s">
        <v>54</v>
      </c>
      <c r="E41" s="81"/>
      <c r="F41" s="85"/>
      <c r="G41" s="47">
        <v>3</v>
      </c>
      <c r="H41" s="90"/>
    </row>
    <row r="42" spans="2:8" ht="24" customHeight="1">
      <c r="B42" s="98" t="s">
        <v>173</v>
      </c>
      <c r="C42" s="99" t="s">
        <v>174</v>
      </c>
      <c r="D42" s="100" t="s">
        <v>175</v>
      </c>
      <c r="E42" s="101">
        <v>1</v>
      </c>
      <c r="F42" s="102" t="s">
        <v>111</v>
      </c>
      <c r="G42" s="101">
        <v>1</v>
      </c>
      <c r="H42" s="103"/>
    </row>
    <row r="43" spans="2:8" ht="12.75">
      <c r="B43" s="67" t="s">
        <v>176</v>
      </c>
      <c r="C43" s="38" t="s">
        <v>81</v>
      </c>
      <c r="D43" s="41" t="s">
        <v>54</v>
      </c>
      <c r="E43" s="104"/>
      <c r="F43" s="45"/>
      <c r="G43" s="47">
        <v>1</v>
      </c>
      <c r="H43" s="90"/>
    </row>
    <row r="44" spans="2:8" ht="12.75">
      <c r="B44" s="67" t="s">
        <v>177</v>
      </c>
      <c r="C44" s="43" t="s">
        <v>80</v>
      </c>
      <c r="D44" s="42" t="s">
        <v>54</v>
      </c>
      <c r="E44" s="104"/>
      <c r="F44" s="45"/>
      <c r="G44" s="50">
        <v>1</v>
      </c>
      <c r="H44" s="90"/>
    </row>
    <row r="45" spans="2:8" ht="12.75">
      <c r="B45" s="67" t="s">
        <v>178</v>
      </c>
      <c r="C45" s="43" t="s">
        <v>85</v>
      </c>
      <c r="D45" s="42" t="s">
        <v>76</v>
      </c>
      <c r="E45" s="104"/>
      <c r="F45" s="45"/>
      <c r="G45" s="49">
        <v>7</v>
      </c>
      <c r="H45" s="90"/>
    </row>
    <row r="46" spans="2:8" ht="12.75">
      <c r="B46" s="67" t="s">
        <v>179</v>
      </c>
      <c r="C46" s="43" t="s">
        <v>89</v>
      </c>
      <c r="D46" s="42" t="s">
        <v>54</v>
      </c>
      <c r="E46" s="104"/>
      <c r="F46" s="45"/>
      <c r="G46" s="50">
        <v>1</v>
      </c>
      <c r="H46" s="90"/>
    </row>
    <row r="47" spans="2:8" ht="12.75">
      <c r="B47" s="67" t="s">
        <v>180</v>
      </c>
      <c r="C47" s="43" t="s">
        <v>197</v>
      </c>
      <c r="D47" s="42" t="s">
        <v>54</v>
      </c>
      <c r="E47" s="104"/>
      <c r="F47" s="45"/>
      <c r="G47" s="50">
        <v>2</v>
      </c>
      <c r="H47" s="90"/>
    </row>
    <row r="48" spans="2:8" ht="12.75" customHeight="1" thickBot="1">
      <c r="B48" s="67" t="s">
        <v>181</v>
      </c>
      <c r="C48" s="43" t="s">
        <v>56</v>
      </c>
      <c r="D48" s="42" t="s">
        <v>54</v>
      </c>
      <c r="E48" s="104"/>
      <c r="F48" s="45"/>
      <c r="G48" s="50">
        <v>8</v>
      </c>
      <c r="H48" s="90"/>
    </row>
    <row r="49" spans="2:8" ht="24" customHeight="1">
      <c r="B49" s="98" t="s">
        <v>182</v>
      </c>
      <c r="C49" s="105" t="s">
        <v>183</v>
      </c>
      <c r="D49" s="100" t="s">
        <v>175</v>
      </c>
      <c r="E49" s="101">
        <v>1</v>
      </c>
      <c r="F49" s="102" t="s">
        <v>111</v>
      </c>
      <c r="G49" s="101">
        <v>1</v>
      </c>
      <c r="H49" s="106"/>
    </row>
    <row r="50" spans="2:8" ht="12.75">
      <c r="B50" s="67" t="s">
        <v>184</v>
      </c>
      <c r="C50" s="107" t="s">
        <v>72</v>
      </c>
      <c r="D50" s="108" t="s">
        <v>54</v>
      </c>
      <c r="E50" s="44"/>
      <c r="F50" s="45"/>
      <c r="G50" s="47">
        <v>1</v>
      </c>
      <c r="H50" s="90"/>
    </row>
    <row r="51" spans="2:8" ht="12.75">
      <c r="B51" s="67" t="s">
        <v>185</v>
      </c>
      <c r="C51" s="46" t="s">
        <v>73</v>
      </c>
      <c r="D51" s="42" t="s">
        <v>54</v>
      </c>
      <c r="E51" s="44"/>
      <c r="F51" s="45"/>
      <c r="G51" s="50">
        <v>5</v>
      </c>
      <c r="H51" s="90"/>
    </row>
    <row r="52" spans="2:8" ht="12.75">
      <c r="B52" s="67" t="s">
        <v>186</v>
      </c>
      <c r="C52" s="46" t="s">
        <v>74</v>
      </c>
      <c r="D52" s="42" t="s">
        <v>54</v>
      </c>
      <c r="E52" s="44"/>
      <c r="F52" s="45"/>
      <c r="G52" s="50">
        <v>2</v>
      </c>
      <c r="H52" s="90"/>
    </row>
    <row r="53" spans="2:8" ht="12.75">
      <c r="B53" s="67" t="s">
        <v>187</v>
      </c>
      <c r="C53" s="46" t="s">
        <v>75</v>
      </c>
      <c r="D53" s="42" t="s">
        <v>76</v>
      </c>
      <c r="E53" s="44"/>
      <c r="F53" s="45"/>
      <c r="G53" s="50">
        <v>26</v>
      </c>
      <c r="H53" s="90"/>
    </row>
    <row r="54" spans="2:8" ht="12.75">
      <c r="B54" s="67" t="s">
        <v>188</v>
      </c>
      <c r="C54" s="46" t="s">
        <v>77</v>
      </c>
      <c r="D54" s="42" t="s">
        <v>76</v>
      </c>
      <c r="E54" s="44"/>
      <c r="F54" s="45"/>
      <c r="G54" s="50">
        <v>24</v>
      </c>
      <c r="H54" s="90"/>
    </row>
    <row r="55" spans="2:8" ht="13.5" thickBot="1">
      <c r="B55" s="67" t="s">
        <v>189</v>
      </c>
      <c r="C55" s="46" t="s">
        <v>78</v>
      </c>
      <c r="D55" s="42" t="s">
        <v>76</v>
      </c>
      <c r="E55" s="44"/>
      <c r="F55" s="45"/>
      <c r="G55" s="50">
        <v>12</v>
      </c>
      <c r="H55" s="90"/>
    </row>
    <row r="56" spans="2:8" ht="13.5" thickBot="1">
      <c r="B56" s="109" t="s">
        <v>190</v>
      </c>
      <c r="C56" s="110" t="s">
        <v>191</v>
      </c>
      <c r="D56" s="111"/>
      <c r="E56" s="112"/>
      <c r="F56" s="113" t="s">
        <v>111</v>
      </c>
      <c r="G56" s="112"/>
      <c r="H56" s="114"/>
    </row>
    <row r="57" spans="2:8" ht="13.5" thickBot="1">
      <c r="B57" s="109" t="s">
        <v>192</v>
      </c>
      <c r="C57" s="115" t="s">
        <v>193</v>
      </c>
      <c r="D57" s="111" t="s">
        <v>55</v>
      </c>
      <c r="E57" s="112">
        <f>E7</f>
        <v>412.7</v>
      </c>
      <c r="F57" s="113" t="s">
        <v>194</v>
      </c>
      <c r="G57" s="112">
        <f>E7</f>
        <v>412.7</v>
      </c>
      <c r="H57" s="114"/>
    </row>
    <row r="58" ht="3.75" customHeight="1"/>
    <row r="59" spans="2:8" ht="12.75">
      <c r="B59" s="31"/>
      <c r="C59" s="155" t="s">
        <v>88</v>
      </c>
      <c r="D59" s="155"/>
      <c r="E59" s="155"/>
      <c r="F59" s="32"/>
      <c r="G59" s="32"/>
      <c r="H59" s="32"/>
    </row>
    <row r="60" spans="2:8" ht="5.25" customHeight="1" thickBot="1">
      <c r="B60" s="31"/>
      <c r="C60" s="156"/>
      <c r="D60" s="156"/>
      <c r="E60" s="156"/>
      <c r="F60" s="32"/>
      <c r="G60" s="32"/>
      <c r="H60" s="32"/>
    </row>
    <row r="61" spans="2:8" ht="12.75">
      <c r="B61" s="51" t="s">
        <v>94</v>
      </c>
      <c r="C61" s="116" t="s">
        <v>53</v>
      </c>
      <c r="D61" s="52" t="s">
        <v>96</v>
      </c>
      <c r="E61" s="53" t="s">
        <v>97</v>
      </c>
      <c r="F61" s="54" t="s">
        <v>98</v>
      </c>
      <c r="G61" s="55" t="s">
        <v>97</v>
      </c>
      <c r="H61" s="56" t="s">
        <v>99</v>
      </c>
    </row>
    <row r="62" spans="2:8" ht="13.5" thickBot="1">
      <c r="B62" s="117" t="s">
        <v>100</v>
      </c>
      <c r="C62" s="118"/>
      <c r="D62" s="119" t="s">
        <v>102</v>
      </c>
      <c r="E62" s="120" t="s">
        <v>103</v>
      </c>
      <c r="F62" s="121" t="s">
        <v>104</v>
      </c>
      <c r="G62" s="122" t="s">
        <v>105</v>
      </c>
      <c r="H62" s="123" t="s">
        <v>106</v>
      </c>
    </row>
    <row r="63" spans="2:8" ht="13.5" thickBot="1">
      <c r="B63" s="124" t="s">
        <v>195</v>
      </c>
      <c r="C63" s="125" t="s">
        <v>90</v>
      </c>
      <c r="D63" s="111" t="s">
        <v>55</v>
      </c>
      <c r="E63" s="112">
        <v>255.5</v>
      </c>
      <c r="F63" s="113" t="s">
        <v>196</v>
      </c>
      <c r="G63" s="112">
        <v>255.5</v>
      </c>
      <c r="H63" s="126"/>
    </row>
    <row r="64" ht="3.75" customHeight="1"/>
  </sheetData>
  <sheetProtection/>
  <mergeCells count="4">
    <mergeCell ref="C59:E60"/>
    <mergeCell ref="B1:H1"/>
    <mergeCell ref="B2:H2"/>
    <mergeCell ref="B3:H3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2013-09-11T10:02:45Z</cp:lastPrinted>
  <dcterms:created xsi:type="dcterms:W3CDTF">2010-04-01T07:27:06Z</dcterms:created>
  <dcterms:modified xsi:type="dcterms:W3CDTF">2014-07-08T03:10:08Z</dcterms:modified>
  <cp:category/>
  <cp:version/>
  <cp:contentType/>
  <cp:contentStatus/>
</cp:coreProperties>
</file>